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1" activeTab="5"/>
  </bookViews>
  <sheets>
    <sheet name="CRONOLOGIA DE LOS ACUERDOS" sheetId="1" r:id="rId1"/>
    <sheet name="HUMBERTO" sheetId="2" r:id="rId2"/>
    <sheet name="LIBARDO" sheetId="3" r:id="rId3"/>
    <sheet name="CONTROL" sheetId="4" r:id="rId4"/>
    <sheet name="LIQ. HORAS EXTRAS" sheetId="5" r:id="rId5"/>
    <sheet name="LIQ. HORAS EXTRAS (2)" sheetId="6" r:id="rId6"/>
  </sheets>
  <definedNames/>
  <calcPr fullCalcOnLoad="1"/>
</workbook>
</file>

<file path=xl/sharedStrings.xml><?xml version="1.0" encoding="utf-8"?>
<sst xmlns="http://schemas.openxmlformats.org/spreadsheetml/2006/main" count="141" uniqueCount="97">
  <si>
    <t>CARGO:</t>
  </si>
  <si>
    <t>FECHA</t>
  </si>
  <si>
    <t>HORARIO</t>
  </si>
  <si>
    <t>DESDE</t>
  </si>
  <si>
    <t>HASTA</t>
  </si>
  <si>
    <t>ORD.</t>
  </si>
  <si>
    <t>FIRMA SUPERIOR RESPONSABLE</t>
  </si>
  <si>
    <t>FUNCIONES DESARROLLADAS</t>
  </si>
  <si>
    <t>X</t>
  </si>
  <si>
    <t>=</t>
  </si>
  <si>
    <t>Valor Hora ordinaria X 1.25</t>
  </si>
  <si>
    <t>HORA ORDINARIA DIURNA:</t>
  </si>
  <si>
    <t>HORAS TRABAJADAS:</t>
  </si>
  <si>
    <t>SALARIO MENSUAL:</t>
  </si>
  <si>
    <t>SALARIO DIARIO:</t>
  </si>
  <si>
    <t>HORA ORDINARIA:</t>
  </si>
  <si>
    <t xml:space="preserve">LIQUIDACION DE PRESTACIONES SOCIALES </t>
  </si>
  <si>
    <t>LIQUIDACIÓN 20 HORAS EXTRAS DIURNA:</t>
  </si>
  <si>
    <t>LIQUIDÓ</t>
  </si>
  <si>
    <t>Ana Yivi Gallego F.</t>
  </si>
  <si>
    <t>Profesional Universitario</t>
  </si>
  <si>
    <t>REVISÓ</t>
  </si>
  <si>
    <t>Sugely J. Cortés Bustamente</t>
  </si>
  <si>
    <t>Técnico Administrativo (Tesorería)</t>
  </si>
  <si>
    <t>HORA DOMINICAL Y FESTIVOS</t>
  </si>
  <si>
    <t>Valor Hora ordinaria X 1.75</t>
  </si>
  <si>
    <t>LIQUIDACIÓN DE LAS HORAS ORDINARIAS DOMINICALES</t>
  </si>
  <si>
    <t>TOTAL A RECONOCER</t>
  </si>
  <si>
    <t>LIQUIDACIÓN HORAS EXTRAS DIURNA:</t>
  </si>
  <si>
    <t>CONTRALORIA MUNICIPAL DE NEIVA</t>
  </si>
  <si>
    <t>FUNCIONARIO</t>
  </si>
  <si>
    <t>HUMBERTO ESQUIBEL SOLANO</t>
  </si>
  <si>
    <t>C.C.</t>
  </si>
  <si>
    <t>VIGENCIA</t>
  </si>
  <si>
    <t>ACUERDO</t>
  </si>
  <si>
    <t>FECHA EXPEDICION</t>
  </si>
  <si>
    <t>039</t>
  </si>
  <si>
    <t>064</t>
  </si>
  <si>
    <t>045</t>
  </si>
  <si>
    <t>ACUERDOS SOBRE FACTORES SALARIALES</t>
  </si>
  <si>
    <t>010</t>
  </si>
  <si>
    <t>AÑO EN QUE SE DESEMPEÑA COMO CONDUCTOR:</t>
  </si>
  <si>
    <t>FUNCIONARIO:</t>
  </si>
  <si>
    <t>JOSÉ LIBARDO CANTOR</t>
  </si>
  <si>
    <t>AÑO EN QUE SE DESEMPEÑA COMO MENSAJERO:</t>
  </si>
  <si>
    <t>BONIFICACIÓN</t>
  </si>
  <si>
    <t>CONDUCTOR</t>
  </si>
  <si>
    <t>BONIFIC.</t>
  </si>
  <si>
    <t>MOVILIZACION</t>
  </si>
  <si>
    <t>QUINQUENIO</t>
  </si>
  <si>
    <t>1 SMMLV</t>
  </si>
  <si>
    <t>0.35 SMMLV</t>
  </si>
  <si>
    <t>5 AÑOS</t>
  </si>
  <si>
    <t>1 SALARIO</t>
  </si>
  <si>
    <t>10 AÑOS</t>
  </si>
  <si>
    <t>1.5 SALARIOS</t>
  </si>
  <si>
    <t>15 AÑOS</t>
  </si>
  <si>
    <t>2 SALARIOS</t>
  </si>
  <si>
    <t>20 AÑOS</t>
  </si>
  <si>
    <t>3 SALARIOS</t>
  </si>
  <si>
    <t>25 AÑOS</t>
  </si>
  <si>
    <t>3.5 SALARIOS</t>
  </si>
  <si>
    <t>30 AÑOS</t>
  </si>
  <si>
    <t>4 SALARIOS</t>
  </si>
  <si>
    <t>FACTORES</t>
  </si>
  <si>
    <t>ASIGNACIÓN BÁSICA</t>
  </si>
  <si>
    <t xml:space="preserve">GASTOS DE REPRESENTAICÓN </t>
  </si>
  <si>
    <t>PRIMA TÉCNICA</t>
  </si>
  <si>
    <t>SUBSIDIO DE TRANSPORTE</t>
  </si>
  <si>
    <t>1/12 DE PRIMA DE JUNIO, NAVIDAD Y VACACIONES</t>
  </si>
  <si>
    <t>005</t>
  </si>
  <si>
    <t>50% de la A.B.M.</t>
  </si>
  <si>
    <t>20% de la A.B.M</t>
  </si>
  <si>
    <t>004</t>
  </si>
  <si>
    <t>063</t>
  </si>
  <si>
    <t>0.52 SMM (124.400)</t>
  </si>
  <si>
    <t>0.20 SMM(150.500)</t>
  </si>
  <si>
    <t>019</t>
  </si>
  <si>
    <t>0.52 SMM (150.500)</t>
  </si>
  <si>
    <t>asignación minimia $520.000</t>
  </si>
  <si>
    <t>024</t>
  </si>
  <si>
    <t>ACUERDO CON QUE FUE RECONOCIDA</t>
  </si>
  <si>
    <t>LIQUIDACIÓN BONIFICACIÓN DE MOVILIZACIÒN U HORAS EXTRAS</t>
  </si>
  <si>
    <t>AÑO</t>
  </si>
  <si>
    <t>ABM</t>
  </si>
  <si>
    <t>V/R A DEDUDIR</t>
  </si>
  <si>
    <t>VALOR A RECONOCER</t>
  </si>
  <si>
    <t>V/R BONIF.</t>
  </si>
  <si>
    <t>DIFER.X RECONOCER</t>
  </si>
  <si>
    <t>ACUERDO CON QUE FUE RECONOCIDA:</t>
  </si>
  <si>
    <t>LIQUIDACIÓN SEGÚN ACUERDO:</t>
  </si>
  <si>
    <t>CONTROL HORAS EXTRAS</t>
  </si>
  <si>
    <t>TOTAL HORAS</t>
  </si>
  <si>
    <t>El Control Fiscal, Orgullo y Compromiso de Todos</t>
  </si>
  <si>
    <t>TH-F-42/V4/31-07-2020</t>
  </si>
  <si>
    <t>TH-F-42/V5/24-10-2022</t>
  </si>
  <si>
    <t>Control Fiscal al Servicio de Todos y del Medio Ambiente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</si>
</sst>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.0"/>
    <numFmt numFmtId="183" formatCode="_ * #,##0.000_ ;_ * \-#,##0.000_ ;_ * &quot;-&quot;??_ ;_ @_ "/>
    <numFmt numFmtId="184" formatCode="_ * #,##0.0000_ ;_ * \-#,##0.0000_ ;_ * &quot;-&quot;??_ ;_ @_ "/>
    <numFmt numFmtId="185" formatCode="&quot;$&quot;\ #,##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181" fontId="3" fillId="0" borderId="0" xfId="47" applyNumberFormat="1" applyFont="1" applyBorder="1" applyAlignment="1">
      <alignment/>
    </xf>
    <xf numFmtId="0" fontId="0" fillId="0" borderId="16" xfId="0" applyBorder="1" applyAlignment="1">
      <alignment/>
    </xf>
    <xf numFmtId="181" fontId="3" fillId="0" borderId="16" xfId="47" applyNumberFormat="1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0" fillId="0" borderId="0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21" xfId="47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81" fontId="0" fillId="0" borderId="21" xfId="47" applyNumberFormat="1" applyBorder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81" fontId="0" fillId="0" borderId="0" xfId="47" applyNumberFormat="1" applyFont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18" xfId="0" applyNumberFormat="1" applyFill="1" applyBorder="1" applyAlignment="1">
      <alignment/>
    </xf>
    <xf numFmtId="181" fontId="0" fillId="0" borderId="18" xfId="0" applyNumberFormat="1" applyBorder="1" applyAlignment="1">
      <alignment/>
    </xf>
    <xf numFmtId="9" fontId="0" fillId="0" borderId="0" xfId="0" applyNumberFormat="1" applyAlignment="1">
      <alignment horizontal="center"/>
    </xf>
    <xf numFmtId="181" fontId="7" fillId="0" borderId="0" xfId="47" applyNumberFormat="1" applyFont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center" textRotation="180"/>
    </xf>
    <xf numFmtId="0" fontId="0" fillId="0" borderId="34" xfId="0" applyBorder="1" applyAlignment="1">
      <alignment horizontal="center" textRotation="180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3</xdr:row>
      <xdr:rowOff>133350</xdr:rowOff>
    </xdr:to>
    <xdr:pic>
      <xdr:nvPicPr>
        <xdr:cNvPr id="1" name="Imagen 2" descr="C:\Documents and Settings\dtf_teco\Mis documentos\Mis archivos recibidos\logo en minuscula y sin ova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3</xdr:row>
      <xdr:rowOff>142875</xdr:rowOff>
    </xdr:to>
    <xdr:pic>
      <xdr:nvPicPr>
        <xdr:cNvPr id="1" name="Imagen 2" descr="C:\Documents and Settings\dtf_teco\Mis documentos\Mis archivos recibidos\logo en minuscula y sin ova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3</xdr:row>
      <xdr:rowOff>142875</xdr:rowOff>
    </xdr:to>
    <xdr:pic>
      <xdr:nvPicPr>
        <xdr:cNvPr id="1" name="Imagen 2" descr="C:\Documents and Settings\dtf_teco\Mis documentos\Mis archivos recibidos\logo en minuscula y sin ova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2</xdr:col>
      <xdr:colOff>85725</xdr:colOff>
      <xdr:row>4</xdr:row>
      <xdr:rowOff>123825</xdr:rowOff>
    </xdr:to>
    <xdr:pic>
      <xdr:nvPicPr>
        <xdr:cNvPr id="1" name="Imagen 16" descr="F:\Jaimico 2020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190500</xdr:rowOff>
    </xdr:to>
    <xdr:pic>
      <xdr:nvPicPr>
        <xdr:cNvPr id="1" name="Imagen 2" descr="C:\Users\adm_tesorera\Downloads\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4</xdr:row>
      <xdr:rowOff>171450</xdr:rowOff>
    </xdr:to>
    <xdr:pic>
      <xdr:nvPicPr>
        <xdr:cNvPr id="2" name="Imagen 16" descr="F:\Jaimico 2020\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2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9525</xdr:colOff>
      <xdr:row>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4">
      <selection activeCell="B15" sqref="B15:C15"/>
    </sheetView>
  </sheetViews>
  <sheetFormatPr defaultColWidth="11.421875" defaultRowHeight="12.75"/>
  <cols>
    <col min="4" max="4" width="18.00390625" style="0" customWidth="1"/>
    <col min="5" max="5" width="16.00390625" style="0" customWidth="1"/>
  </cols>
  <sheetData>
    <row r="1" ht="12">
      <c r="A1" t="s">
        <v>29</v>
      </c>
    </row>
    <row r="2" ht="12">
      <c r="A2" t="s">
        <v>39</v>
      </c>
    </row>
    <row r="4" spans="1:3" ht="12">
      <c r="A4" t="s">
        <v>33</v>
      </c>
      <c r="B4" t="s">
        <v>34</v>
      </c>
      <c r="C4" t="s">
        <v>35</v>
      </c>
    </row>
    <row r="5" spans="4:5" ht="12">
      <c r="D5" t="s">
        <v>45</v>
      </c>
      <c r="E5" t="s">
        <v>47</v>
      </c>
    </row>
    <row r="6" spans="4:5" ht="12">
      <c r="D6" t="s">
        <v>46</v>
      </c>
      <c r="E6" t="s">
        <v>48</v>
      </c>
    </row>
    <row r="7" spans="1:4" ht="12">
      <c r="A7">
        <v>1993</v>
      </c>
      <c r="B7" s="30" t="s">
        <v>36</v>
      </c>
      <c r="C7" s="29">
        <v>33997</v>
      </c>
      <c r="D7" s="34">
        <v>40800</v>
      </c>
    </row>
    <row r="8" spans="1:4" ht="12">
      <c r="A8">
        <v>1994</v>
      </c>
      <c r="B8" s="30" t="s">
        <v>74</v>
      </c>
      <c r="C8" s="29">
        <v>34313</v>
      </c>
      <c r="D8" s="34">
        <v>51000</v>
      </c>
    </row>
    <row r="9" spans="1:4" ht="12">
      <c r="A9">
        <v>1995</v>
      </c>
      <c r="B9" s="30" t="s">
        <v>38</v>
      </c>
      <c r="C9" s="29">
        <v>34678</v>
      </c>
      <c r="D9" s="35" t="s">
        <v>75</v>
      </c>
    </row>
    <row r="10" spans="1:5" ht="12">
      <c r="A10">
        <v>1996</v>
      </c>
      <c r="B10" s="30" t="s">
        <v>37</v>
      </c>
      <c r="C10" s="29">
        <v>35051</v>
      </c>
      <c r="D10" t="s">
        <v>78</v>
      </c>
      <c r="E10" t="s">
        <v>76</v>
      </c>
    </row>
    <row r="11" spans="1:5" ht="13.5" customHeight="1">
      <c r="A11">
        <v>1999</v>
      </c>
      <c r="B11" s="30" t="s">
        <v>40</v>
      </c>
      <c r="C11" s="29">
        <v>36258</v>
      </c>
      <c r="D11" t="s">
        <v>50</v>
      </c>
      <c r="E11" t="s">
        <v>51</v>
      </c>
    </row>
    <row r="12" spans="1:7" ht="18.75" customHeight="1">
      <c r="A12">
        <v>2001</v>
      </c>
      <c r="B12" s="30" t="s">
        <v>70</v>
      </c>
      <c r="C12" s="29">
        <v>36948</v>
      </c>
      <c r="D12" t="s">
        <v>71</v>
      </c>
      <c r="E12" t="s">
        <v>72</v>
      </c>
      <c r="G12" t="s">
        <v>79</v>
      </c>
    </row>
    <row r="13" spans="1:5" ht="18.75" customHeight="1">
      <c r="A13">
        <v>2003</v>
      </c>
      <c r="B13" s="30" t="s">
        <v>80</v>
      </c>
      <c r="C13" s="29">
        <v>37747</v>
      </c>
      <c r="D13" t="s">
        <v>71</v>
      </c>
      <c r="E13" t="s">
        <v>72</v>
      </c>
    </row>
    <row r="14" spans="1:5" ht="18.75" customHeight="1">
      <c r="A14">
        <v>2004</v>
      </c>
      <c r="B14" s="30" t="s">
        <v>77</v>
      </c>
      <c r="C14" s="29">
        <v>38199</v>
      </c>
      <c r="D14" t="s">
        <v>71</v>
      </c>
      <c r="E14" t="s">
        <v>72</v>
      </c>
    </row>
    <row r="15" spans="1:5" ht="19.5" customHeight="1">
      <c r="A15">
        <v>2007</v>
      </c>
      <c r="B15" s="30" t="s">
        <v>73</v>
      </c>
      <c r="C15" s="29">
        <v>39202</v>
      </c>
      <c r="D15" t="s">
        <v>71</v>
      </c>
      <c r="E15" t="s">
        <v>72</v>
      </c>
    </row>
    <row r="16" ht="19.5" customHeight="1">
      <c r="B16" s="30"/>
    </row>
    <row r="17" spans="1:2" ht="19.5" customHeight="1">
      <c r="A17" t="s">
        <v>49</v>
      </c>
      <c r="B17" s="30"/>
    </row>
    <row r="18" spans="1:2" ht="19.5" customHeight="1">
      <c r="A18" t="s">
        <v>52</v>
      </c>
      <c r="B18" s="32" t="s">
        <v>53</v>
      </c>
    </row>
    <row r="19" spans="1:2" ht="19.5" customHeight="1">
      <c r="A19" t="s">
        <v>54</v>
      </c>
      <c r="B19" s="32" t="s">
        <v>55</v>
      </c>
    </row>
    <row r="20" spans="1:2" ht="19.5" customHeight="1">
      <c r="A20" t="s">
        <v>56</v>
      </c>
      <c r="B20" s="32" t="s">
        <v>57</v>
      </c>
    </row>
    <row r="21" spans="1:2" ht="19.5" customHeight="1">
      <c r="A21" t="s">
        <v>58</v>
      </c>
      <c r="B21" s="33" t="s">
        <v>59</v>
      </c>
    </row>
    <row r="22" spans="1:2" ht="19.5" customHeight="1">
      <c r="A22" t="s">
        <v>60</v>
      </c>
      <c r="B22" s="33" t="s">
        <v>61</v>
      </c>
    </row>
    <row r="23" spans="1:2" ht="19.5" customHeight="1">
      <c r="A23" t="s">
        <v>62</v>
      </c>
      <c r="B23" s="32" t="s">
        <v>63</v>
      </c>
    </row>
    <row r="24" ht="19.5" customHeight="1"/>
    <row r="25" ht="19.5" customHeight="1">
      <c r="A25" t="s">
        <v>64</v>
      </c>
    </row>
    <row r="26" ht="19.5" customHeight="1">
      <c r="A26" t="s">
        <v>65</v>
      </c>
    </row>
    <row r="27" ht="19.5" customHeight="1">
      <c r="A27" t="s">
        <v>66</v>
      </c>
    </row>
    <row r="28" ht="19.5" customHeight="1">
      <c r="A28" t="s">
        <v>67</v>
      </c>
    </row>
    <row r="29" ht="19.5" customHeight="1">
      <c r="A29" t="s">
        <v>45</v>
      </c>
    </row>
    <row r="30" ht="21" customHeight="1">
      <c r="A30" t="s">
        <v>68</v>
      </c>
    </row>
    <row r="31" ht="20.25" customHeight="1">
      <c r="A31" t="s">
        <v>69</v>
      </c>
    </row>
  </sheetData>
  <sheetProtection/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G17" sqref="G17"/>
    </sheetView>
  </sheetViews>
  <sheetFormatPr defaultColWidth="11.421875" defaultRowHeight="12.75"/>
  <cols>
    <col min="4" max="4" width="13.57421875" style="0" customWidth="1"/>
  </cols>
  <sheetData>
    <row r="1" ht="12">
      <c r="A1" t="s">
        <v>29</v>
      </c>
    </row>
    <row r="3" ht="12">
      <c r="A3" t="s">
        <v>82</v>
      </c>
    </row>
    <row r="5" spans="1:3" ht="12.75">
      <c r="A5" t="s">
        <v>30</v>
      </c>
      <c r="C5" s="38" t="s">
        <v>31</v>
      </c>
    </row>
    <row r="6" ht="12">
      <c r="A6" t="s">
        <v>32</v>
      </c>
    </row>
    <row r="7" spans="1:6" ht="12.75">
      <c r="A7" t="s">
        <v>41</v>
      </c>
      <c r="E7" s="38">
        <v>1994</v>
      </c>
      <c r="F7" s="38"/>
    </row>
    <row r="8" spans="1:6" ht="12.75">
      <c r="A8" t="s">
        <v>89</v>
      </c>
      <c r="E8" s="36" t="s">
        <v>74</v>
      </c>
      <c r="F8" s="37">
        <v>34313</v>
      </c>
    </row>
    <row r="9" spans="1:6" ht="12.75">
      <c r="A9" t="s">
        <v>90</v>
      </c>
      <c r="E9" s="36" t="s">
        <v>73</v>
      </c>
      <c r="F9" s="37">
        <v>39202</v>
      </c>
    </row>
    <row r="11" spans="1:6" ht="13.5" customHeight="1">
      <c r="A11" s="31" t="s">
        <v>83</v>
      </c>
      <c r="B11" s="31" t="s">
        <v>84</v>
      </c>
      <c r="C11" s="42">
        <v>0.5</v>
      </c>
      <c r="D11" t="s">
        <v>85</v>
      </c>
      <c r="E11" t="s">
        <v>87</v>
      </c>
      <c r="F11" t="s">
        <v>88</v>
      </c>
    </row>
    <row r="12" spans="1:6" ht="28.5" customHeight="1">
      <c r="A12" s="34">
        <v>2008</v>
      </c>
      <c r="B12" s="34">
        <v>865510</v>
      </c>
      <c r="C12" s="34">
        <f aca="true" t="shared" si="0" ref="C12:C18">B12*50%</f>
        <v>432755</v>
      </c>
      <c r="D12" s="34">
        <v>2457664</v>
      </c>
      <c r="E12" s="34">
        <f>C12*12</f>
        <v>5193060</v>
      </c>
      <c r="F12" s="39">
        <f>E12-D12</f>
        <v>2735396</v>
      </c>
    </row>
    <row r="13" spans="1:6" ht="19.5" customHeight="1">
      <c r="A13" s="34">
        <v>2009</v>
      </c>
      <c r="B13" s="34">
        <v>931895</v>
      </c>
      <c r="C13" s="34">
        <f t="shared" si="0"/>
        <v>465947.5</v>
      </c>
      <c r="D13" s="34">
        <v>0</v>
      </c>
      <c r="E13" s="34">
        <f>C13*12</f>
        <v>5591370</v>
      </c>
      <c r="F13" s="39">
        <f>E13-D13</f>
        <v>5591370</v>
      </c>
    </row>
    <row r="14" spans="1:6" ht="19.5" customHeight="1">
      <c r="A14" s="34">
        <v>2010</v>
      </c>
      <c r="B14" s="34">
        <v>982025</v>
      </c>
      <c r="C14" s="34">
        <f t="shared" si="0"/>
        <v>491012.5</v>
      </c>
      <c r="D14" s="34">
        <v>0</v>
      </c>
      <c r="E14" s="34">
        <f>C14*12</f>
        <v>5892150</v>
      </c>
      <c r="F14" s="39">
        <f>E14-D14</f>
        <v>5892150</v>
      </c>
    </row>
    <row r="15" spans="1:6" ht="19.5" customHeight="1" thickBot="1">
      <c r="A15" s="34">
        <v>2011</v>
      </c>
      <c r="B15" s="34">
        <v>982025</v>
      </c>
      <c r="C15" s="34">
        <f t="shared" si="0"/>
        <v>491012.5</v>
      </c>
      <c r="D15" s="34">
        <v>0</v>
      </c>
      <c r="E15" s="34">
        <f>C15*3</f>
        <v>1473037.5</v>
      </c>
      <c r="F15" s="40">
        <f>E15-D15</f>
        <v>1473037.5</v>
      </c>
    </row>
    <row r="16" spans="1:6" ht="19.5" customHeight="1">
      <c r="A16" s="34"/>
      <c r="B16" s="34"/>
      <c r="C16" s="34">
        <f t="shared" si="0"/>
        <v>0</v>
      </c>
      <c r="D16" s="43" t="s">
        <v>86</v>
      </c>
      <c r="E16" s="34"/>
      <c r="F16" s="39">
        <f>SUM(F12:F15)</f>
        <v>15691953.5</v>
      </c>
    </row>
    <row r="17" spans="1:5" ht="19.5" customHeight="1">
      <c r="A17" s="34"/>
      <c r="B17" s="34"/>
      <c r="C17" s="34">
        <f t="shared" si="0"/>
        <v>0</v>
      </c>
      <c r="D17" s="34"/>
      <c r="E17" s="34"/>
    </row>
    <row r="18" spans="1:5" ht="19.5" customHeight="1">
      <c r="A18" s="34"/>
      <c r="B18" s="34"/>
      <c r="C18" s="34">
        <f t="shared" si="0"/>
        <v>0</v>
      </c>
      <c r="D18" s="34"/>
      <c r="E18" s="34"/>
    </row>
    <row r="19" spans="1:5" ht="19.5" customHeight="1">
      <c r="A19" s="34"/>
      <c r="B19" s="34"/>
      <c r="C19" s="34"/>
      <c r="D19" s="34">
        <f>F16+LIBARDO!F16</f>
        <v>21639580.1</v>
      </c>
      <c r="E19" s="34"/>
    </row>
    <row r="20" spans="1:5" ht="19.5" customHeight="1">
      <c r="A20" s="34"/>
      <c r="B20" s="34"/>
      <c r="C20" s="34"/>
      <c r="D20" s="34"/>
      <c r="E20" s="34"/>
    </row>
    <row r="21" spans="1:5" ht="19.5" customHeight="1">
      <c r="A21" s="34"/>
      <c r="B21" s="34"/>
      <c r="C21" s="34"/>
      <c r="D21" s="34"/>
      <c r="E21" s="34"/>
    </row>
    <row r="22" spans="1:5" ht="19.5" customHeight="1">
      <c r="A22" s="34"/>
      <c r="B22" s="34"/>
      <c r="C22" s="34"/>
      <c r="D22" s="34"/>
      <c r="E22" s="34"/>
    </row>
    <row r="23" spans="1:5" ht="19.5" customHeight="1">
      <c r="A23" s="34"/>
      <c r="B23" s="34"/>
      <c r="C23" s="34"/>
      <c r="D23" s="34"/>
      <c r="E23" s="34"/>
    </row>
    <row r="24" spans="1:5" ht="19.5" customHeight="1">
      <c r="A24" s="34"/>
      <c r="B24" s="34"/>
      <c r="C24" s="34"/>
      <c r="D24" s="34"/>
      <c r="E24" s="34"/>
    </row>
    <row r="25" ht="19.5" customHeight="1"/>
    <row r="26" ht="19.5" customHeight="1"/>
    <row r="27" ht="19.5" customHeight="1"/>
  </sheetData>
  <sheetProtection/>
  <printOptions/>
  <pageMargins left="0.75" right="0.75" top="1" bottom="1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5.57421875" style="0" customWidth="1"/>
  </cols>
  <sheetData>
    <row r="1" ht="12">
      <c r="A1" t="s">
        <v>29</v>
      </c>
    </row>
    <row r="3" ht="12">
      <c r="A3" t="s">
        <v>82</v>
      </c>
    </row>
    <row r="5" spans="1:2" ht="12.75">
      <c r="A5" t="s">
        <v>42</v>
      </c>
      <c r="B5" s="38" t="s">
        <v>43</v>
      </c>
    </row>
    <row r="6" ht="12">
      <c r="A6" t="s">
        <v>32</v>
      </c>
    </row>
    <row r="7" spans="1:5" ht="12.75">
      <c r="A7" t="s">
        <v>44</v>
      </c>
      <c r="E7" s="38">
        <v>1994</v>
      </c>
    </row>
    <row r="8" spans="1:5" ht="12.75">
      <c r="A8" t="s">
        <v>81</v>
      </c>
      <c r="D8" s="36" t="s">
        <v>37</v>
      </c>
      <c r="E8" s="37">
        <v>35051</v>
      </c>
    </row>
    <row r="9" spans="1:6" ht="12.75">
      <c r="A9" t="s">
        <v>90</v>
      </c>
      <c r="E9" s="36" t="s">
        <v>73</v>
      </c>
      <c r="F9" s="37">
        <v>39202</v>
      </c>
    </row>
    <row r="10" spans="5:6" ht="12.75">
      <c r="E10" s="36"/>
      <c r="F10" s="37"/>
    </row>
    <row r="11" spans="1:6" ht="13.5" customHeight="1">
      <c r="A11" s="31" t="s">
        <v>83</v>
      </c>
      <c r="B11" s="31" t="s">
        <v>84</v>
      </c>
      <c r="C11" s="42">
        <v>0.2</v>
      </c>
      <c r="D11" t="s">
        <v>85</v>
      </c>
      <c r="E11" t="s">
        <v>87</v>
      </c>
      <c r="F11" t="s">
        <v>88</v>
      </c>
    </row>
    <row r="12" spans="1:6" ht="21" customHeight="1">
      <c r="A12" s="34">
        <v>2008</v>
      </c>
      <c r="B12" s="34">
        <v>819090</v>
      </c>
      <c r="C12" s="34">
        <f>B12*20%</f>
        <v>163818</v>
      </c>
      <c r="D12" s="34">
        <v>922845</v>
      </c>
      <c r="E12" s="34">
        <f>C12*12</f>
        <v>1965816</v>
      </c>
      <c r="F12" s="39">
        <f>E12-D12</f>
        <v>1042971</v>
      </c>
    </row>
    <row r="13" spans="1:6" ht="19.5" customHeight="1">
      <c r="A13" s="34">
        <v>2009</v>
      </c>
      <c r="B13" s="34">
        <v>881914</v>
      </c>
      <c r="C13" s="34">
        <f>B13*20%</f>
        <v>176382.80000000002</v>
      </c>
      <c r="D13" s="34">
        <v>0</v>
      </c>
      <c r="E13" s="34">
        <f>C13*12</f>
        <v>2116593.6</v>
      </c>
      <c r="F13" s="39">
        <f>E13-D13</f>
        <v>2116593.6</v>
      </c>
    </row>
    <row r="14" spans="1:6" ht="19.5" customHeight="1">
      <c r="A14" s="34">
        <v>2010</v>
      </c>
      <c r="B14" s="34">
        <v>929354</v>
      </c>
      <c r="C14" s="34">
        <f>B14*20%</f>
        <v>185870.80000000002</v>
      </c>
      <c r="D14" s="34">
        <v>0</v>
      </c>
      <c r="E14" s="34">
        <f>C14*12</f>
        <v>2230449.6</v>
      </c>
      <c r="F14" s="39">
        <f>E14-D14</f>
        <v>2230449.6</v>
      </c>
    </row>
    <row r="15" spans="1:6" ht="19.5" customHeight="1" thickBot="1">
      <c r="A15" s="34">
        <v>2011</v>
      </c>
      <c r="B15" s="34">
        <v>929354</v>
      </c>
      <c r="C15" s="34">
        <f>B15*20%</f>
        <v>185870.80000000002</v>
      </c>
      <c r="D15" s="34">
        <v>0</v>
      </c>
      <c r="E15" s="34">
        <f>C15*3</f>
        <v>557612.4</v>
      </c>
      <c r="F15" s="41">
        <f>E15-D15</f>
        <v>557612.4</v>
      </c>
    </row>
    <row r="16" spans="1:6" ht="19.5" customHeight="1">
      <c r="A16" s="34"/>
      <c r="B16" s="34"/>
      <c r="C16" s="34"/>
      <c r="D16" s="43" t="s">
        <v>86</v>
      </c>
      <c r="E16" s="34"/>
      <c r="F16" s="39">
        <f>SUM(F12:F15)</f>
        <v>5947626.600000001</v>
      </c>
    </row>
    <row r="17" spans="1:5" ht="19.5" customHeight="1">
      <c r="A17" s="34"/>
      <c r="B17" s="34"/>
      <c r="C17" s="34"/>
      <c r="D17" s="34"/>
      <c r="E17" s="34"/>
    </row>
    <row r="18" spans="1:5" ht="19.5" customHeight="1">
      <c r="A18" s="34"/>
      <c r="B18" s="34"/>
      <c r="C18" s="34"/>
      <c r="D18" s="34"/>
      <c r="E18" s="34"/>
    </row>
    <row r="19" spans="1:5" ht="19.5" customHeight="1">
      <c r="A19" s="34"/>
      <c r="B19" s="34"/>
      <c r="C19" s="34"/>
      <c r="D19" s="34"/>
      <c r="E19" s="34"/>
    </row>
    <row r="20" spans="1:5" ht="19.5" customHeight="1">
      <c r="A20" s="34"/>
      <c r="B20" s="34"/>
      <c r="C20" s="34"/>
      <c r="D20" s="34"/>
      <c r="E20" s="34"/>
    </row>
    <row r="21" spans="1:5" ht="19.5" customHeight="1">
      <c r="A21" s="34"/>
      <c r="B21" s="34"/>
      <c r="C21" s="34"/>
      <c r="D21" s="34"/>
      <c r="E21" s="3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3.28125" style="0" customWidth="1"/>
    <col min="6" max="6" width="7.140625" style="0" customWidth="1"/>
    <col min="7" max="7" width="10.00390625" style="0" customWidth="1"/>
    <col min="8" max="8" width="10.421875" style="0" customWidth="1"/>
    <col min="12" max="12" width="22.7109375" style="0" customWidth="1"/>
  </cols>
  <sheetData>
    <row r="1" spans="1:12" ht="12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16"/>
    </row>
    <row r="3" spans="1:12" ht="17.25">
      <c r="A3" s="12"/>
      <c r="B3" s="59" t="s">
        <v>91</v>
      </c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12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16"/>
    </row>
    <row r="5" spans="1:12" ht="12.75" thickBo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5">
      <c r="B6" s="1"/>
      <c r="C6" s="1"/>
      <c r="D6" s="2"/>
      <c r="E6" s="2"/>
      <c r="F6" s="2"/>
      <c r="G6" s="1"/>
      <c r="H6" s="1"/>
      <c r="I6" s="1"/>
      <c r="J6" s="1"/>
      <c r="K6" s="1"/>
      <c r="L6" s="1"/>
    </row>
    <row r="7" spans="2:12" ht="15">
      <c r="B7" s="1" t="s">
        <v>42</v>
      </c>
      <c r="C7" s="1"/>
      <c r="D7" s="3"/>
      <c r="E7" s="3"/>
      <c r="F7" s="3"/>
      <c r="G7" s="8"/>
      <c r="H7" s="1" t="s">
        <v>0</v>
      </c>
      <c r="I7" s="3"/>
      <c r="J7" s="3"/>
      <c r="K7" s="3"/>
      <c r="L7" s="3"/>
    </row>
    <row r="8" spans="2:12" ht="15">
      <c r="B8" s="1"/>
      <c r="C8" s="1"/>
      <c r="D8" s="2"/>
      <c r="E8" s="2"/>
      <c r="F8" s="2"/>
      <c r="G8" s="1"/>
      <c r="H8" s="2"/>
      <c r="I8" s="2"/>
      <c r="J8" s="2"/>
      <c r="K8" s="2"/>
      <c r="L8" s="1"/>
    </row>
    <row r="9" ht="12.75" thickBot="1"/>
    <row r="10" spans="1:12" ht="15.75" thickBot="1">
      <c r="A10" s="67" t="s">
        <v>5</v>
      </c>
      <c r="B10" s="61" t="s">
        <v>7</v>
      </c>
      <c r="C10" s="65"/>
      <c r="D10" s="65"/>
      <c r="E10" s="65"/>
      <c r="F10" s="62"/>
      <c r="G10" s="61" t="s">
        <v>1</v>
      </c>
      <c r="H10" s="62"/>
      <c r="I10" s="71" t="s">
        <v>2</v>
      </c>
      <c r="J10" s="72"/>
      <c r="K10" s="69" t="s">
        <v>92</v>
      </c>
      <c r="L10" s="69" t="s">
        <v>6</v>
      </c>
    </row>
    <row r="11" spans="1:12" ht="28.5" customHeight="1" thickBot="1">
      <c r="A11" s="68"/>
      <c r="B11" s="63"/>
      <c r="C11" s="66"/>
      <c r="D11" s="66"/>
      <c r="E11" s="66"/>
      <c r="F11" s="64"/>
      <c r="G11" s="63"/>
      <c r="H11" s="64"/>
      <c r="I11" s="44" t="s">
        <v>3</v>
      </c>
      <c r="J11" s="48" t="s">
        <v>4</v>
      </c>
      <c r="K11" s="70"/>
      <c r="L11" s="70"/>
    </row>
    <row r="12" spans="1:12" ht="30" customHeight="1">
      <c r="A12" s="7">
        <v>1</v>
      </c>
      <c r="B12" s="56"/>
      <c r="C12" s="57"/>
      <c r="D12" s="57"/>
      <c r="E12" s="57"/>
      <c r="F12" s="58"/>
      <c r="G12" s="56"/>
      <c r="H12" s="58"/>
      <c r="I12" s="4"/>
      <c r="J12" s="4"/>
      <c r="K12" s="4"/>
      <c r="L12" s="4"/>
    </row>
    <row r="13" spans="1:12" ht="30" customHeight="1">
      <c r="A13" s="5">
        <v>2</v>
      </c>
      <c r="B13" s="50"/>
      <c r="C13" s="51"/>
      <c r="D13" s="51"/>
      <c r="E13" s="51"/>
      <c r="F13" s="52"/>
      <c r="G13" s="50"/>
      <c r="H13" s="52"/>
      <c r="I13" s="5"/>
      <c r="J13" s="5"/>
      <c r="K13" s="5"/>
      <c r="L13" s="5"/>
    </row>
    <row r="14" spans="1:12" ht="30" customHeight="1">
      <c r="A14" s="5">
        <v>3</v>
      </c>
      <c r="B14" s="50"/>
      <c r="C14" s="51"/>
      <c r="D14" s="51"/>
      <c r="E14" s="51"/>
      <c r="F14" s="52"/>
      <c r="G14" s="50"/>
      <c r="H14" s="52"/>
      <c r="I14" s="5"/>
      <c r="J14" s="5"/>
      <c r="K14" s="5"/>
      <c r="L14" s="5"/>
    </row>
    <row r="15" spans="1:12" ht="30" customHeight="1">
      <c r="A15" s="5">
        <v>4</v>
      </c>
      <c r="B15" s="50"/>
      <c r="C15" s="51"/>
      <c r="D15" s="51"/>
      <c r="E15" s="51"/>
      <c r="F15" s="52"/>
      <c r="G15" s="50"/>
      <c r="H15" s="52"/>
      <c r="I15" s="5"/>
      <c r="J15" s="5"/>
      <c r="K15" s="5"/>
      <c r="L15" s="5"/>
    </row>
    <row r="16" spans="1:12" ht="30" customHeight="1">
      <c r="A16" s="5">
        <v>5</v>
      </c>
      <c r="B16" s="50"/>
      <c r="C16" s="51"/>
      <c r="D16" s="51"/>
      <c r="E16" s="51"/>
      <c r="F16" s="52"/>
      <c r="G16" s="50"/>
      <c r="H16" s="52"/>
      <c r="I16" s="5"/>
      <c r="J16" s="5"/>
      <c r="K16" s="5"/>
      <c r="L16" s="5"/>
    </row>
    <row r="17" spans="1:12" ht="30" customHeight="1">
      <c r="A17" s="5">
        <v>6</v>
      </c>
      <c r="B17" s="50"/>
      <c r="C17" s="51"/>
      <c r="D17" s="51"/>
      <c r="E17" s="51"/>
      <c r="F17" s="52"/>
      <c r="G17" s="50"/>
      <c r="H17" s="52"/>
      <c r="I17" s="5"/>
      <c r="J17" s="5"/>
      <c r="K17" s="5"/>
      <c r="L17" s="5"/>
    </row>
    <row r="18" spans="1:12" ht="30" customHeight="1">
      <c r="A18" s="5">
        <v>7</v>
      </c>
      <c r="B18" s="50"/>
      <c r="C18" s="51"/>
      <c r="D18" s="51"/>
      <c r="E18" s="51"/>
      <c r="F18" s="52"/>
      <c r="G18" s="50"/>
      <c r="H18" s="52"/>
      <c r="I18" s="5"/>
      <c r="J18" s="5"/>
      <c r="K18" s="5"/>
      <c r="L18" s="5"/>
    </row>
    <row r="19" spans="1:12" ht="30" customHeight="1">
      <c r="A19" s="5">
        <v>8</v>
      </c>
      <c r="B19" s="50"/>
      <c r="C19" s="51"/>
      <c r="D19" s="51"/>
      <c r="E19" s="51"/>
      <c r="F19" s="52"/>
      <c r="G19" s="50"/>
      <c r="H19" s="52"/>
      <c r="I19" s="5"/>
      <c r="J19" s="5"/>
      <c r="K19" s="5"/>
      <c r="L19" s="5"/>
    </row>
    <row r="20" spans="1:12" ht="30" customHeight="1">
      <c r="A20" s="5">
        <v>9</v>
      </c>
      <c r="B20" s="50"/>
      <c r="C20" s="51"/>
      <c r="D20" s="51"/>
      <c r="E20" s="51"/>
      <c r="F20" s="52"/>
      <c r="G20" s="50"/>
      <c r="H20" s="52"/>
      <c r="I20" s="5"/>
      <c r="J20" s="5"/>
      <c r="K20" s="5"/>
      <c r="L20" s="5"/>
    </row>
    <row r="21" spans="1:12" ht="30" customHeight="1" thickBot="1">
      <c r="A21" s="6">
        <v>10</v>
      </c>
      <c r="B21" s="53"/>
      <c r="C21" s="54"/>
      <c r="D21" s="54"/>
      <c r="E21" s="54"/>
      <c r="F21" s="55"/>
      <c r="G21" s="53"/>
      <c r="H21" s="55"/>
      <c r="I21" s="6"/>
      <c r="J21" s="6"/>
      <c r="K21" s="6"/>
      <c r="L21" s="6"/>
    </row>
  </sheetData>
  <sheetProtection/>
  <mergeCells count="27">
    <mergeCell ref="B3:L3"/>
    <mergeCell ref="G10:H11"/>
    <mergeCell ref="B10:F11"/>
    <mergeCell ref="A10:A11"/>
    <mergeCell ref="L10:L11"/>
    <mergeCell ref="I10:J10"/>
    <mergeCell ref="K10:K11"/>
    <mergeCell ref="G20:H20"/>
    <mergeCell ref="G21:H21"/>
    <mergeCell ref="G12:H12"/>
    <mergeCell ref="G13:H13"/>
    <mergeCell ref="G14:H14"/>
    <mergeCell ref="G15:H15"/>
    <mergeCell ref="G16:H16"/>
    <mergeCell ref="G18:H18"/>
    <mergeCell ref="G17:H17"/>
    <mergeCell ref="G19:H19"/>
    <mergeCell ref="B20:F20"/>
    <mergeCell ref="B21:F21"/>
    <mergeCell ref="B12:F12"/>
    <mergeCell ref="B13:F13"/>
    <mergeCell ref="B14:F14"/>
    <mergeCell ref="B15:F15"/>
    <mergeCell ref="B16:F16"/>
    <mergeCell ref="B17:F17"/>
    <mergeCell ref="B18:F18"/>
    <mergeCell ref="B19:F19"/>
  </mergeCells>
  <printOptions/>
  <pageMargins left="0.3937007874015748" right="0.1968503937007874" top="0.984251968503937" bottom="0.5905511811023623" header="0" footer="0"/>
  <pageSetup horizontalDpi="600" verticalDpi="600" orientation="landscape" r:id="rId2"/>
  <headerFooter alignWithMargins="0">
    <oddFooter>&amp;C&amp;"Segoe Script,Normal""Control Fiscal con Sentido Social"&amp;RTH-F-42/V2/20-04-2016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" sqref="B1:J1"/>
    </sheetView>
  </sheetViews>
  <sheetFormatPr defaultColWidth="11.421875" defaultRowHeight="12.75"/>
  <cols>
    <col min="2" max="2" width="19.57421875" style="0" customWidth="1"/>
    <col min="3" max="3" width="16.140625" style="0" customWidth="1"/>
    <col min="5" max="5" width="3.57421875" style="0" customWidth="1"/>
    <col min="6" max="6" width="6.421875" style="0" customWidth="1"/>
    <col min="7" max="7" width="3.8515625" style="0" customWidth="1"/>
    <col min="8" max="8" width="5.7109375" style="0" customWidth="1"/>
    <col min="9" max="9" width="3.57421875" style="0" customWidth="1"/>
    <col min="10" max="10" width="14.140625" style="0" customWidth="1"/>
  </cols>
  <sheetData>
    <row r="1" spans="1:10" ht="13.5" thickBot="1">
      <c r="A1" s="73"/>
      <c r="B1" s="76"/>
      <c r="C1" s="77"/>
      <c r="D1" s="77"/>
      <c r="E1" s="77"/>
      <c r="F1" s="77"/>
      <c r="G1" s="77"/>
      <c r="H1" s="77"/>
      <c r="I1" s="77"/>
      <c r="J1" s="78"/>
    </row>
    <row r="2" spans="1:11" ht="15" customHeight="1">
      <c r="A2" s="74"/>
      <c r="B2" s="79" t="s">
        <v>16</v>
      </c>
      <c r="C2" s="80"/>
      <c r="D2" s="80"/>
      <c r="E2" s="80"/>
      <c r="F2" s="80"/>
      <c r="G2" s="80"/>
      <c r="H2" s="80"/>
      <c r="I2" s="80"/>
      <c r="J2" s="81"/>
      <c r="K2" s="1"/>
    </row>
    <row r="3" spans="1:11" ht="15" customHeight="1">
      <c r="A3" s="74"/>
      <c r="B3" s="82"/>
      <c r="C3" s="83"/>
      <c r="D3" s="83"/>
      <c r="E3" s="83"/>
      <c r="F3" s="83"/>
      <c r="G3" s="83"/>
      <c r="H3" s="83"/>
      <c r="I3" s="83"/>
      <c r="J3" s="84"/>
      <c r="K3" s="1"/>
    </row>
    <row r="4" spans="1:11" ht="15" customHeight="1">
      <c r="A4" s="74"/>
      <c r="B4" s="82"/>
      <c r="C4" s="83"/>
      <c r="D4" s="83"/>
      <c r="E4" s="83"/>
      <c r="F4" s="83"/>
      <c r="G4" s="83"/>
      <c r="H4" s="83"/>
      <c r="I4" s="83"/>
      <c r="J4" s="84"/>
      <c r="K4" s="1"/>
    </row>
    <row r="5" spans="1:11" ht="15.75" customHeight="1" thickBot="1">
      <c r="A5" s="75"/>
      <c r="B5" s="85"/>
      <c r="C5" s="86"/>
      <c r="D5" s="86"/>
      <c r="E5" s="86"/>
      <c r="F5" s="86"/>
      <c r="G5" s="86"/>
      <c r="H5" s="86"/>
      <c r="I5" s="86"/>
      <c r="J5" s="87"/>
      <c r="K5" s="1"/>
    </row>
    <row r="6" spans="1:11" ht="15">
      <c r="A6" s="12"/>
      <c r="B6" s="9"/>
      <c r="C6" s="9"/>
      <c r="D6" s="9"/>
      <c r="E6" s="9"/>
      <c r="F6" s="9"/>
      <c r="G6" s="9"/>
      <c r="H6" s="2"/>
      <c r="I6" s="2"/>
      <c r="J6" s="13"/>
      <c r="K6" s="1"/>
    </row>
    <row r="7" spans="1:11" ht="15">
      <c r="A7" s="26" t="s">
        <v>11</v>
      </c>
      <c r="B7" s="27"/>
      <c r="C7" s="27"/>
      <c r="D7" s="27" t="s">
        <v>10</v>
      </c>
      <c r="E7" s="27"/>
      <c r="F7" s="27"/>
      <c r="G7" s="27"/>
      <c r="H7" s="27"/>
      <c r="I7" s="2"/>
      <c r="J7" s="13"/>
      <c r="K7" s="1"/>
    </row>
    <row r="8" spans="1:11" ht="15">
      <c r="A8" s="14"/>
      <c r="B8" s="2"/>
      <c r="C8" s="2"/>
      <c r="D8" s="2"/>
      <c r="E8" s="2"/>
      <c r="F8" s="2"/>
      <c r="G8" s="2"/>
      <c r="H8" s="2"/>
      <c r="I8" s="2"/>
      <c r="J8" s="13"/>
      <c r="K8" s="1"/>
    </row>
    <row r="9" spans="1:11" ht="15">
      <c r="A9" s="14" t="s">
        <v>12</v>
      </c>
      <c r="B9" s="2"/>
      <c r="C9" s="2">
        <v>20</v>
      </c>
      <c r="D9" s="2"/>
      <c r="E9" s="2"/>
      <c r="F9" s="2"/>
      <c r="G9" s="2"/>
      <c r="H9" s="2"/>
      <c r="I9" s="2"/>
      <c r="J9" s="13"/>
      <c r="K9" s="1"/>
    </row>
    <row r="10" spans="1:11" ht="15">
      <c r="A10" s="14"/>
      <c r="B10" s="2"/>
      <c r="C10" s="2"/>
      <c r="D10" s="2"/>
      <c r="E10" s="2"/>
      <c r="F10" s="2"/>
      <c r="G10" s="2"/>
      <c r="H10" s="2"/>
      <c r="I10" s="2"/>
      <c r="J10" s="13"/>
      <c r="K10" s="1"/>
    </row>
    <row r="11" spans="1:11" ht="15">
      <c r="A11" s="14" t="s">
        <v>13</v>
      </c>
      <c r="B11" s="2"/>
      <c r="C11" s="15">
        <v>865510</v>
      </c>
      <c r="D11" s="2"/>
      <c r="E11" s="2"/>
      <c r="F11" s="2"/>
      <c r="G11" s="2"/>
      <c r="H11" s="2"/>
      <c r="I11" s="2"/>
      <c r="J11" s="13"/>
      <c r="K11" s="1"/>
    </row>
    <row r="12" spans="1:11" ht="15">
      <c r="A12" s="14"/>
      <c r="B12" s="2"/>
      <c r="C12" s="2"/>
      <c r="D12" s="2"/>
      <c r="E12" s="2"/>
      <c r="F12" s="2"/>
      <c r="G12" s="2"/>
      <c r="H12" s="2"/>
      <c r="I12" s="2"/>
      <c r="J12" s="13"/>
      <c r="K12" s="1"/>
    </row>
    <row r="13" spans="1:11" ht="15">
      <c r="A13" s="14" t="s">
        <v>14</v>
      </c>
      <c r="B13" s="2"/>
      <c r="C13" s="15">
        <f>ROUND(C11/30,0)</f>
        <v>28850</v>
      </c>
      <c r="D13" s="2"/>
      <c r="E13" s="2"/>
      <c r="F13" s="2"/>
      <c r="G13" s="2"/>
      <c r="H13" s="9"/>
      <c r="I13" s="9"/>
      <c r="J13" s="16"/>
      <c r="K13" s="1"/>
    </row>
    <row r="14" spans="1:11" ht="15">
      <c r="A14" s="14"/>
      <c r="B14" s="2"/>
      <c r="C14" s="2"/>
      <c r="D14" s="2"/>
      <c r="E14" s="2"/>
      <c r="F14" s="2"/>
      <c r="G14" s="2"/>
      <c r="H14" s="2"/>
      <c r="I14" s="2"/>
      <c r="J14" s="13"/>
      <c r="K14" s="1"/>
    </row>
    <row r="15" spans="1:11" ht="15">
      <c r="A15" s="14" t="s">
        <v>15</v>
      </c>
      <c r="B15" s="2"/>
      <c r="C15" s="15">
        <f>ROUND(C13/8,0)</f>
        <v>3606</v>
      </c>
      <c r="D15" s="2"/>
      <c r="E15" s="2"/>
      <c r="F15" s="2"/>
      <c r="G15" s="2"/>
      <c r="H15" s="2"/>
      <c r="I15" s="2"/>
      <c r="J15" s="13"/>
      <c r="K15" s="1"/>
    </row>
    <row r="16" spans="1:10" ht="15">
      <c r="A16" s="14"/>
      <c r="B16" s="2"/>
      <c r="C16" s="2"/>
      <c r="D16" s="2"/>
      <c r="E16" s="2"/>
      <c r="F16" s="2"/>
      <c r="G16" s="2"/>
      <c r="H16" s="9"/>
      <c r="I16" s="9"/>
      <c r="J16" s="16"/>
    </row>
    <row r="17" spans="1:10" ht="15">
      <c r="A17" s="14"/>
      <c r="B17" s="2"/>
      <c r="C17" s="2"/>
      <c r="D17" s="2"/>
      <c r="E17" s="2"/>
      <c r="F17" s="2"/>
      <c r="G17" s="2"/>
      <c r="H17" s="9"/>
      <c r="I17" s="9"/>
      <c r="J17" s="16"/>
    </row>
    <row r="18" spans="1:10" ht="15">
      <c r="A18" s="14" t="s">
        <v>28</v>
      </c>
      <c r="B18" s="2"/>
      <c r="C18" s="2"/>
      <c r="D18" s="15">
        <f>C15</f>
        <v>3606</v>
      </c>
      <c r="E18" s="2" t="s">
        <v>8</v>
      </c>
      <c r="F18" s="2">
        <v>1.25</v>
      </c>
      <c r="G18" s="2" t="s">
        <v>8</v>
      </c>
      <c r="H18" s="2">
        <f>C9</f>
        <v>20</v>
      </c>
      <c r="I18" s="2" t="s">
        <v>9</v>
      </c>
      <c r="J18" s="17">
        <f>ROUND(D18*F18*H18,0)</f>
        <v>90150</v>
      </c>
    </row>
    <row r="19" spans="1:10" ht="15">
      <c r="A19" s="14"/>
      <c r="B19" s="2"/>
      <c r="C19" s="2"/>
      <c r="D19" s="2"/>
      <c r="E19" s="2"/>
      <c r="F19" s="2"/>
      <c r="G19" s="2"/>
      <c r="H19" s="9"/>
      <c r="I19" s="9"/>
      <c r="J19" s="16"/>
    </row>
    <row r="20" spans="1:10" ht="15">
      <c r="A20" s="26"/>
      <c r="B20" s="27"/>
      <c r="C20" s="27"/>
      <c r="D20" s="27"/>
      <c r="E20" s="27"/>
      <c r="F20" s="27"/>
      <c r="G20" s="27"/>
      <c r="H20" s="27"/>
      <c r="I20" s="9"/>
      <c r="J20" s="16"/>
    </row>
    <row r="21" spans="1:10" ht="15">
      <c r="A21" s="14"/>
      <c r="B21" s="2"/>
      <c r="C21" s="2"/>
      <c r="D21" s="2"/>
      <c r="E21" s="2"/>
      <c r="F21" s="2"/>
      <c r="G21" s="2"/>
      <c r="H21" s="2"/>
      <c r="I21" s="9"/>
      <c r="J21" s="16"/>
    </row>
    <row r="22" spans="1:10" ht="15">
      <c r="A22" s="14"/>
      <c r="B22" s="2"/>
      <c r="C22" s="2"/>
      <c r="D22" s="2"/>
      <c r="E22" s="2"/>
      <c r="F22" s="2"/>
      <c r="G22" s="2"/>
      <c r="H22" s="2"/>
      <c r="I22" s="9"/>
      <c r="J22" s="16"/>
    </row>
    <row r="23" spans="1:10" ht="12">
      <c r="A23" s="12"/>
      <c r="B23" s="9"/>
      <c r="C23" s="9"/>
      <c r="D23" s="9"/>
      <c r="E23" s="9"/>
      <c r="F23" s="9"/>
      <c r="G23" s="9"/>
      <c r="H23" s="9"/>
      <c r="I23" s="9"/>
      <c r="J23" s="16"/>
    </row>
    <row r="24" spans="1:10" ht="12">
      <c r="A24" s="12"/>
      <c r="B24" s="9"/>
      <c r="C24" s="9"/>
      <c r="D24" s="9"/>
      <c r="E24" s="9"/>
      <c r="F24" s="9"/>
      <c r="G24" s="9"/>
      <c r="H24" s="9"/>
      <c r="I24" s="9"/>
      <c r="J24" s="16"/>
    </row>
    <row r="25" spans="1:10" ht="12">
      <c r="A25" s="12"/>
      <c r="B25" s="9"/>
      <c r="C25" s="9"/>
      <c r="D25" s="23"/>
      <c r="E25" s="9"/>
      <c r="F25" s="9"/>
      <c r="G25" s="9"/>
      <c r="H25" s="9"/>
      <c r="I25" s="9"/>
      <c r="J25" s="25"/>
    </row>
    <row r="26" spans="1:10" ht="12">
      <c r="A26" s="12"/>
      <c r="B26" s="9"/>
      <c r="C26" s="9"/>
      <c r="D26" s="9"/>
      <c r="E26" s="9"/>
      <c r="F26" s="9"/>
      <c r="G26" s="9"/>
      <c r="H26" s="9"/>
      <c r="I26" s="9"/>
      <c r="J26" s="24"/>
    </row>
    <row r="27" spans="1:10" ht="12">
      <c r="A27" s="12"/>
      <c r="B27" s="9"/>
      <c r="C27" s="9"/>
      <c r="D27" s="9"/>
      <c r="E27" s="9"/>
      <c r="F27" s="9"/>
      <c r="G27" s="9"/>
      <c r="H27" s="9"/>
      <c r="I27" s="9"/>
      <c r="J27" s="16"/>
    </row>
    <row r="28" spans="1:10" ht="12">
      <c r="A28" s="12"/>
      <c r="B28" s="9"/>
      <c r="C28" s="9"/>
      <c r="D28" s="9"/>
      <c r="E28" s="9"/>
      <c r="F28" s="9"/>
      <c r="G28" s="9"/>
      <c r="H28" s="9"/>
      <c r="I28" s="9"/>
      <c r="J28" s="16"/>
    </row>
    <row r="29" spans="1:10" ht="12">
      <c r="A29" s="12"/>
      <c r="B29" s="9"/>
      <c r="C29" s="9"/>
      <c r="D29" s="9"/>
      <c r="E29" s="9"/>
      <c r="F29" s="9"/>
      <c r="G29" s="9"/>
      <c r="H29" s="9"/>
      <c r="I29" s="9"/>
      <c r="J29" s="16"/>
    </row>
    <row r="30" spans="1:10" ht="12">
      <c r="A30" s="12"/>
      <c r="B30" s="9"/>
      <c r="C30" s="9"/>
      <c r="D30" s="9"/>
      <c r="E30" s="9"/>
      <c r="F30" s="9"/>
      <c r="G30" s="9"/>
      <c r="H30" s="9"/>
      <c r="I30" s="9"/>
      <c r="J30" s="16"/>
    </row>
    <row r="31" spans="1:10" ht="12">
      <c r="A31" s="22"/>
      <c r="B31" s="8"/>
      <c r="C31" s="9"/>
      <c r="D31" s="8"/>
      <c r="E31" s="8"/>
      <c r="F31" s="8"/>
      <c r="G31" s="8"/>
      <c r="H31" s="8"/>
      <c r="I31" s="9"/>
      <c r="J31" s="16"/>
    </row>
    <row r="32" spans="1:10" ht="12">
      <c r="A32" s="12" t="s">
        <v>18</v>
      </c>
      <c r="B32" s="9"/>
      <c r="C32" s="9"/>
      <c r="D32" s="9" t="s">
        <v>21</v>
      </c>
      <c r="E32" s="9"/>
      <c r="F32" s="9"/>
      <c r="G32" s="9"/>
      <c r="H32" s="9"/>
      <c r="I32" s="9"/>
      <c r="J32" s="16"/>
    </row>
    <row r="33" spans="1:10" ht="12">
      <c r="A33" s="12" t="s">
        <v>19</v>
      </c>
      <c r="B33" s="9"/>
      <c r="C33" s="9"/>
      <c r="D33" s="9" t="s">
        <v>22</v>
      </c>
      <c r="E33" s="9"/>
      <c r="F33" s="9"/>
      <c r="G33" s="9"/>
      <c r="H33" s="9"/>
      <c r="I33" s="9"/>
      <c r="J33" s="16"/>
    </row>
    <row r="34" spans="1:10" ht="12">
      <c r="A34" s="12" t="s">
        <v>20</v>
      </c>
      <c r="B34" s="9"/>
      <c r="C34" s="9"/>
      <c r="D34" s="9" t="s">
        <v>23</v>
      </c>
      <c r="E34" s="9"/>
      <c r="F34" s="9"/>
      <c r="G34" s="9"/>
      <c r="H34" s="9"/>
      <c r="I34" s="9"/>
      <c r="J34" s="16"/>
    </row>
    <row r="35" spans="1:10" ht="12">
      <c r="A35" s="12"/>
      <c r="B35" s="9"/>
      <c r="C35" s="9"/>
      <c r="D35" s="9"/>
      <c r="E35" s="9"/>
      <c r="F35" s="9"/>
      <c r="G35" s="9"/>
      <c r="H35" s="9"/>
      <c r="I35" s="9"/>
      <c r="J35" s="16"/>
    </row>
    <row r="36" spans="1:10" ht="12">
      <c r="A36" s="12"/>
      <c r="B36" s="9"/>
      <c r="C36" s="9"/>
      <c r="D36" s="9"/>
      <c r="E36" s="9"/>
      <c r="F36" s="9"/>
      <c r="G36" s="9"/>
      <c r="H36" s="9"/>
      <c r="I36" s="9"/>
      <c r="J36" s="16"/>
    </row>
    <row r="37" spans="1:10" ht="12">
      <c r="A37" s="12"/>
      <c r="B37" s="9"/>
      <c r="C37" s="9"/>
      <c r="D37" s="9"/>
      <c r="E37" s="9"/>
      <c r="F37" s="9"/>
      <c r="G37" s="9"/>
      <c r="H37" s="9"/>
      <c r="I37" s="9"/>
      <c r="J37" s="16"/>
    </row>
    <row r="38" spans="1:10" ht="12">
      <c r="A38" s="12"/>
      <c r="B38" s="9"/>
      <c r="C38" s="9"/>
      <c r="D38" s="9"/>
      <c r="E38" s="9"/>
      <c r="F38" s="9"/>
      <c r="G38" s="9"/>
      <c r="H38" s="9"/>
      <c r="I38" s="9"/>
      <c r="J38" s="16"/>
    </row>
    <row r="39" spans="1:10" ht="12">
      <c r="A39" s="12"/>
      <c r="B39" s="9"/>
      <c r="C39" s="9"/>
      <c r="D39" s="9"/>
      <c r="E39" s="9"/>
      <c r="F39" s="9"/>
      <c r="G39" s="9"/>
      <c r="H39" s="9"/>
      <c r="I39" s="9"/>
      <c r="J39" s="16"/>
    </row>
    <row r="40" spans="1:10" ht="15">
      <c r="A40" s="18"/>
      <c r="B40" s="10"/>
      <c r="C40" s="11"/>
      <c r="D40" s="9"/>
      <c r="E40" s="9"/>
      <c r="F40" s="9"/>
      <c r="G40" s="9"/>
      <c r="H40" s="9"/>
      <c r="I40" s="9"/>
      <c r="J40" s="49" t="s">
        <v>94</v>
      </c>
    </row>
    <row r="41" spans="1:10" ht="12">
      <c r="A41" s="88" t="s">
        <v>93</v>
      </c>
      <c r="B41" s="89"/>
      <c r="C41" s="89"/>
      <c r="D41" s="89"/>
      <c r="E41" s="89"/>
      <c r="F41" s="89"/>
      <c r="G41" s="89"/>
      <c r="H41" s="89"/>
      <c r="I41" s="89"/>
      <c r="J41" s="90"/>
    </row>
    <row r="42" spans="1:10" ht="12">
      <c r="A42" s="12"/>
      <c r="B42" s="9"/>
      <c r="C42" s="9"/>
      <c r="D42" s="9"/>
      <c r="E42" s="9"/>
      <c r="F42" s="9"/>
      <c r="G42" s="9"/>
      <c r="H42" s="9"/>
      <c r="I42" s="9"/>
      <c r="J42" s="16"/>
    </row>
    <row r="43" spans="1:10" ht="12">
      <c r="A43" s="12"/>
      <c r="B43" s="9"/>
      <c r="C43" s="9"/>
      <c r="D43" s="9"/>
      <c r="E43" s="9"/>
      <c r="F43" s="9"/>
      <c r="G43" s="9"/>
      <c r="H43" s="9"/>
      <c r="I43" s="9"/>
      <c r="J43" s="16"/>
    </row>
    <row r="44" spans="1:10" ht="12.75" thickBot="1">
      <c r="A44" s="19"/>
      <c r="B44" s="20"/>
      <c r="C44" s="20"/>
      <c r="D44" s="20"/>
      <c r="E44" s="20"/>
      <c r="F44" s="20"/>
      <c r="G44" s="20"/>
      <c r="H44" s="20"/>
      <c r="I44" s="20"/>
      <c r="J44" s="21"/>
    </row>
  </sheetData>
  <sheetProtection/>
  <mergeCells count="4">
    <mergeCell ref="A1:A5"/>
    <mergeCell ref="B1:J1"/>
    <mergeCell ref="B2:J5"/>
    <mergeCell ref="A41:J41"/>
  </mergeCells>
  <printOptions/>
  <pageMargins left="0.7874015748031497" right="0.3937007874015748" top="0.984251968503937" bottom="0.984251968503937" header="0" footer="0"/>
  <pageSetup horizontalDpi="120" verticalDpi="120" orientation="portrait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M44" sqref="M44"/>
    </sheetView>
  </sheetViews>
  <sheetFormatPr defaultColWidth="11.421875" defaultRowHeight="12.75"/>
  <cols>
    <col min="2" max="2" width="19.57421875" style="0" customWidth="1"/>
    <col min="3" max="3" width="16.140625" style="0" customWidth="1"/>
    <col min="5" max="5" width="3.57421875" style="0" customWidth="1"/>
    <col min="6" max="6" width="6.421875" style="0" customWidth="1"/>
    <col min="7" max="7" width="3.8515625" style="0" customWidth="1"/>
    <col min="8" max="8" width="5.7109375" style="0" customWidth="1"/>
    <col min="9" max="9" width="3.57421875" style="0" customWidth="1"/>
    <col min="10" max="10" width="14.140625" style="0" customWidth="1"/>
  </cols>
  <sheetData>
    <row r="1" spans="1:10" ht="13.5" thickBot="1">
      <c r="A1" s="73"/>
      <c r="B1" s="76"/>
      <c r="C1" s="77"/>
      <c r="D1" s="77"/>
      <c r="E1" s="77"/>
      <c r="F1" s="77"/>
      <c r="G1" s="77"/>
      <c r="H1" s="77"/>
      <c r="I1" s="77"/>
      <c r="J1" s="78"/>
    </row>
    <row r="2" spans="1:11" ht="15" customHeight="1">
      <c r="A2" s="74"/>
      <c r="B2" s="79" t="s">
        <v>16</v>
      </c>
      <c r="C2" s="80"/>
      <c r="D2" s="80"/>
      <c r="E2" s="80"/>
      <c r="F2" s="80"/>
      <c r="G2" s="80"/>
      <c r="H2" s="80"/>
      <c r="I2" s="80"/>
      <c r="J2" s="81"/>
      <c r="K2" s="1"/>
    </row>
    <row r="3" spans="1:11" ht="15" customHeight="1">
      <c r="A3" s="74"/>
      <c r="B3" s="82"/>
      <c r="C3" s="83"/>
      <c r="D3" s="83"/>
      <c r="E3" s="83"/>
      <c r="F3" s="83"/>
      <c r="G3" s="83"/>
      <c r="H3" s="83"/>
      <c r="I3" s="83"/>
      <c r="J3" s="84"/>
      <c r="K3" s="1"/>
    </row>
    <row r="4" spans="1:11" ht="15" customHeight="1">
      <c r="A4" s="74"/>
      <c r="B4" s="82"/>
      <c r="C4" s="83"/>
      <c r="D4" s="83"/>
      <c r="E4" s="83"/>
      <c r="F4" s="83"/>
      <c r="G4" s="83"/>
      <c r="H4" s="83"/>
      <c r="I4" s="83"/>
      <c r="J4" s="84"/>
      <c r="K4" s="1"/>
    </row>
    <row r="5" spans="1:11" ht="15.75" customHeight="1" thickBot="1">
      <c r="A5" s="75"/>
      <c r="B5" s="85"/>
      <c r="C5" s="86"/>
      <c r="D5" s="86"/>
      <c r="E5" s="86"/>
      <c r="F5" s="86"/>
      <c r="G5" s="86"/>
      <c r="H5" s="86"/>
      <c r="I5" s="86"/>
      <c r="J5" s="87"/>
      <c r="K5" s="1"/>
    </row>
    <row r="6" spans="1:11" ht="15">
      <c r="A6" s="12"/>
      <c r="B6" s="9"/>
      <c r="C6" s="9"/>
      <c r="D6" s="9"/>
      <c r="E6" s="9"/>
      <c r="F6" s="9"/>
      <c r="G6" s="9"/>
      <c r="H6" s="2"/>
      <c r="I6" s="2"/>
      <c r="J6" s="13"/>
      <c r="K6" s="1"/>
    </row>
    <row r="7" spans="1:11" ht="15">
      <c r="A7" s="26" t="s">
        <v>11</v>
      </c>
      <c r="B7" s="27"/>
      <c r="C7" s="27"/>
      <c r="D7" s="27" t="s">
        <v>10</v>
      </c>
      <c r="E7" s="27"/>
      <c r="F7" s="27"/>
      <c r="G7" s="27"/>
      <c r="H7" s="27"/>
      <c r="I7" s="2"/>
      <c r="J7" s="13"/>
      <c r="K7" s="1"/>
    </row>
    <row r="8" spans="1:11" ht="15">
      <c r="A8" s="14"/>
      <c r="B8" s="2"/>
      <c r="C8" s="2"/>
      <c r="D8" s="2"/>
      <c r="E8" s="2"/>
      <c r="F8" s="2"/>
      <c r="G8" s="2"/>
      <c r="H8" s="2"/>
      <c r="I8" s="2"/>
      <c r="J8" s="13"/>
      <c r="K8" s="1"/>
    </row>
    <row r="9" spans="1:11" ht="15">
      <c r="A9" s="14" t="s">
        <v>12</v>
      </c>
      <c r="B9" s="2"/>
      <c r="D9" s="2"/>
      <c r="E9" s="2"/>
      <c r="F9" s="2"/>
      <c r="G9" s="2"/>
      <c r="H9" s="2"/>
      <c r="I9" s="2"/>
      <c r="J9" s="13"/>
      <c r="K9" s="1"/>
    </row>
    <row r="10" spans="1:11" ht="15">
      <c r="A10" s="14"/>
      <c r="B10" s="2"/>
      <c r="C10" s="2"/>
      <c r="D10" s="2"/>
      <c r="E10" s="2"/>
      <c r="F10" s="2"/>
      <c r="G10" s="2"/>
      <c r="H10" s="2"/>
      <c r="I10" s="2"/>
      <c r="J10" s="13"/>
      <c r="K10" s="1"/>
    </row>
    <row r="11" spans="1:11" ht="15">
      <c r="A11" s="14" t="s">
        <v>13</v>
      </c>
      <c r="B11" s="2"/>
      <c r="C11" s="15">
        <v>865510</v>
      </c>
      <c r="D11" s="2"/>
      <c r="E11" s="2"/>
      <c r="F11" s="2"/>
      <c r="G11" s="2"/>
      <c r="H11" s="2"/>
      <c r="I11" s="2"/>
      <c r="J11" s="13"/>
      <c r="K11" s="1"/>
    </row>
    <row r="12" spans="1:11" ht="15">
      <c r="A12" s="14"/>
      <c r="B12" s="2"/>
      <c r="C12" s="2"/>
      <c r="D12" s="2"/>
      <c r="E12" s="2"/>
      <c r="F12" s="2"/>
      <c r="G12" s="2"/>
      <c r="H12" s="2"/>
      <c r="I12" s="2"/>
      <c r="J12" s="13"/>
      <c r="K12" s="1"/>
    </row>
    <row r="13" spans="1:11" ht="15">
      <c r="A13" s="14" t="s">
        <v>14</v>
      </c>
      <c r="B13" s="2"/>
      <c r="C13" s="15">
        <f>ROUND(C11/30,0)</f>
        <v>28850</v>
      </c>
      <c r="D13" s="2"/>
      <c r="E13" s="2"/>
      <c r="F13" s="2"/>
      <c r="G13" s="2"/>
      <c r="H13" s="9"/>
      <c r="I13" s="9"/>
      <c r="J13" s="16"/>
      <c r="K13" s="1"/>
    </row>
    <row r="14" spans="1:11" ht="15">
      <c r="A14" s="14"/>
      <c r="B14" s="2"/>
      <c r="C14" s="2"/>
      <c r="D14" s="2"/>
      <c r="E14" s="2"/>
      <c r="F14" s="2"/>
      <c r="G14" s="2"/>
      <c r="H14" s="2"/>
      <c r="I14" s="2"/>
      <c r="J14" s="13"/>
      <c r="K14" s="1"/>
    </row>
    <row r="15" spans="1:11" ht="15">
      <c r="A15" s="14" t="s">
        <v>15</v>
      </c>
      <c r="B15" s="2"/>
      <c r="C15" s="15">
        <f>ROUND(C13/8,0)</f>
        <v>3606</v>
      </c>
      <c r="D15" s="2"/>
      <c r="E15" s="2"/>
      <c r="F15" s="2"/>
      <c r="G15" s="2"/>
      <c r="H15" s="2"/>
      <c r="I15" s="2"/>
      <c r="J15" s="13"/>
      <c r="K15" s="1"/>
    </row>
    <row r="16" spans="1:10" ht="15">
      <c r="A16" s="14"/>
      <c r="B16" s="2"/>
      <c r="C16" s="2"/>
      <c r="D16" s="2"/>
      <c r="E16" s="2"/>
      <c r="F16" s="2"/>
      <c r="G16" s="2"/>
      <c r="H16" s="9"/>
      <c r="I16" s="9"/>
      <c r="J16" s="16"/>
    </row>
    <row r="17" spans="1:10" ht="15">
      <c r="A17" s="14"/>
      <c r="B17" s="2"/>
      <c r="C17" s="2"/>
      <c r="D17" s="2"/>
      <c r="E17" s="2"/>
      <c r="F17" s="2"/>
      <c r="G17" s="2"/>
      <c r="H17" s="9"/>
      <c r="I17" s="9"/>
      <c r="J17" s="16"/>
    </row>
    <row r="18" spans="1:10" ht="15">
      <c r="A18" s="14" t="s">
        <v>17</v>
      </c>
      <c r="B18" s="2"/>
      <c r="C18" s="2"/>
      <c r="D18" s="15">
        <f>C15</f>
        <v>3606</v>
      </c>
      <c r="E18" s="2" t="s">
        <v>8</v>
      </c>
      <c r="F18" s="2">
        <v>1.25</v>
      </c>
      <c r="G18" s="2" t="s">
        <v>8</v>
      </c>
      <c r="H18" s="2">
        <f>C9</f>
        <v>0</v>
      </c>
      <c r="I18" s="2" t="s">
        <v>9</v>
      </c>
      <c r="J18" s="17">
        <f>ROUND(D18*F18*H18,0)</f>
        <v>0</v>
      </c>
    </row>
    <row r="19" spans="1:10" ht="15">
      <c r="A19" s="14"/>
      <c r="B19" s="2"/>
      <c r="C19" s="2"/>
      <c r="D19" s="2"/>
      <c r="E19" s="2"/>
      <c r="F19" s="2"/>
      <c r="G19" s="2"/>
      <c r="H19" s="9"/>
      <c r="I19" s="9"/>
      <c r="J19" s="16"/>
    </row>
    <row r="20" spans="1:10" ht="15">
      <c r="A20" s="26" t="s">
        <v>24</v>
      </c>
      <c r="B20" s="27"/>
      <c r="C20" s="27"/>
      <c r="D20" s="27" t="s">
        <v>25</v>
      </c>
      <c r="E20" s="27"/>
      <c r="F20" s="27"/>
      <c r="G20" s="27"/>
      <c r="H20" s="27"/>
      <c r="I20" s="9"/>
      <c r="J20" s="16"/>
    </row>
    <row r="21" spans="1:10" ht="15">
      <c r="A21" s="14"/>
      <c r="B21" s="2"/>
      <c r="C21" s="2"/>
      <c r="D21" s="2"/>
      <c r="E21" s="2"/>
      <c r="F21" s="2"/>
      <c r="G21" s="2"/>
      <c r="H21" s="2"/>
      <c r="I21" s="9"/>
      <c r="J21" s="16"/>
    </row>
    <row r="22" spans="1:10" ht="15">
      <c r="A22" s="14" t="s">
        <v>12</v>
      </c>
      <c r="B22" s="2"/>
      <c r="C22" s="2">
        <v>4</v>
      </c>
      <c r="D22" s="2"/>
      <c r="E22" s="2"/>
      <c r="F22" s="2"/>
      <c r="G22" s="2"/>
      <c r="H22" s="2"/>
      <c r="I22" s="9"/>
      <c r="J22" s="16"/>
    </row>
    <row r="23" spans="1:10" ht="12">
      <c r="A23" s="12"/>
      <c r="B23" s="9"/>
      <c r="C23" s="9"/>
      <c r="D23" s="9"/>
      <c r="E23" s="9"/>
      <c r="F23" s="9"/>
      <c r="G23" s="9"/>
      <c r="H23" s="9"/>
      <c r="I23" s="9"/>
      <c r="J23" s="16"/>
    </row>
    <row r="24" spans="1:10" ht="12">
      <c r="A24" s="12" t="s">
        <v>26</v>
      </c>
      <c r="B24" s="9"/>
      <c r="C24" s="9"/>
      <c r="D24" s="9"/>
      <c r="E24" s="9"/>
      <c r="F24" s="9"/>
      <c r="G24" s="9"/>
      <c r="H24" s="9"/>
      <c r="I24" s="9"/>
      <c r="J24" s="16"/>
    </row>
    <row r="25" spans="1:10" ht="12">
      <c r="A25" s="12"/>
      <c r="B25" s="9"/>
      <c r="C25" s="9"/>
      <c r="D25" s="23">
        <f>C15</f>
        <v>3606</v>
      </c>
      <c r="E25" s="9" t="s">
        <v>8</v>
      </c>
      <c r="F25" s="9">
        <v>1.75</v>
      </c>
      <c r="G25" s="9" t="s">
        <v>8</v>
      </c>
      <c r="H25" s="9">
        <f>C22</f>
        <v>4</v>
      </c>
      <c r="I25" s="9" t="s">
        <v>9</v>
      </c>
      <c r="J25" s="28">
        <f>ROUND(D25*F25*H25,0)</f>
        <v>25242</v>
      </c>
    </row>
    <row r="26" spans="1:10" ht="12">
      <c r="A26" s="12"/>
      <c r="B26" s="9" t="s">
        <v>27</v>
      </c>
      <c r="C26" s="9"/>
      <c r="D26" s="9"/>
      <c r="E26" s="9"/>
      <c r="F26" s="9"/>
      <c r="G26" s="9"/>
      <c r="H26" s="9"/>
      <c r="I26" s="9"/>
      <c r="J26" s="24">
        <f>SUM(J18:J25)</f>
        <v>25242</v>
      </c>
    </row>
    <row r="27" spans="1:10" ht="12">
      <c r="A27" s="12"/>
      <c r="B27" s="9"/>
      <c r="C27" s="9"/>
      <c r="D27" s="9"/>
      <c r="E27" s="9"/>
      <c r="F27" s="9"/>
      <c r="G27" s="9"/>
      <c r="H27" s="9"/>
      <c r="I27" s="9"/>
      <c r="J27" s="16"/>
    </row>
    <row r="28" spans="1:10" ht="12">
      <c r="A28" s="12"/>
      <c r="B28" s="9"/>
      <c r="C28" s="9"/>
      <c r="D28" s="9"/>
      <c r="E28" s="9"/>
      <c r="F28" s="9"/>
      <c r="G28" s="9"/>
      <c r="H28" s="9"/>
      <c r="I28" s="9"/>
      <c r="J28" s="16"/>
    </row>
    <row r="29" spans="1:10" ht="12">
      <c r="A29" s="12"/>
      <c r="B29" s="9"/>
      <c r="C29" s="9"/>
      <c r="D29" s="9"/>
      <c r="E29" s="9"/>
      <c r="F29" s="9"/>
      <c r="G29" s="9"/>
      <c r="H29" s="9"/>
      <c r="I29" s="9"/>
      <c r="J29" s="16"/>
    </row>
    <row r="30" spans="1:10" ht="12">
      <c r="A30" s="12"/>
      <c r="B30" s="9"/>
      <c r="C30" s="9"/>
      <c r="D30" s="9"/>
      <c r="E30" s="9"/>
      <c r="F30" s="9"/>
      <c r="G30" s="9"/>
      <c r="H30" s="9"/>
      <c r="I30" s="9"/>
      <c r="J30" s="16"/>
    </row>
    <row r="31" spans="1:10" ht="12">
      <c r="A31" s="22"/>
      <c r="B31" s="8"/>
      <c r="C31" s="9"/>
      <c r="D31" s="8"/>
      <c r="E31" s="8"/>
      <c r="F31" s="8"/>
      <c r="G31" s="8"/>
      <c r="H31" s="8"/>
      <c r="I31" s="9"/>
      <c r="J31" s="16"/>
    </row>
    <row r="32" spans="1:10" ht="12">
      <c r="A32" s="12" t="s">
        <v>18</v>
      </c>
      <c r="B32" s="9"/>
      <c r="C32" s="9"/>
      <c r="D32" s="9" t="s">
        <v>21</v>
      </c>
      <c r="E32" s="9"/>
      <c r="F32" s="9"/>
      <c r="G32" s="9"/>
      <c r="H32" s="9"/>
      <c r="I32" s="9"/>
      <c r="J32" s="16"/>
    </row>
    <row r="33" spans="1:10" ht="12">
      <c r="A33" s="12" t="s">
        <v>19</v>
      </c>
      <c r="B33" s="9"/>
      <c r="C33" s="9"/>
      <c r="D33" s="9" t="s">
        <v>22</v>
      </c>
      <c r="E33" s="9"/>
      <c r="F33" s="9"/>
      <c r="G33" s="9"/>
      <c r="H33" s="9"/>
      <c r="I33" s="9"/>
      <c r="J33" s="16"/>
    </row>
    <row r="34" spans="1:10" ht="12">
      <c r="A34" s="12" t="s">
        <v>20</v>
      </c>
      <c r="B34" s="9"/>
      <c r="C34" s="9"/>
      <c r="D34" s="9" t="s">
        <v>23</v>
      </c>
      <c r="E34" s="9"/>
      <c r="F34" s="9"/>
      <c r="G34" s="9"/>
      <c r="H34" s="9"/>
      <c r="I34" s="9"/>
      <c r="J34" s="16"/>
    </row>
    <row r="35" spans="1:10" ht="12">
      <c r="A35" s="12"/>
      <c r="B35" s="9"/>
      <c r="C35" s="9"/>
      <c r="D35" s="9"/>
      <c r="E35" s="9"/>
      <c r="F35" s="9"/>
      <c r="G35" s="9"/>
      <c r="H35" s="9"/>
      <c r="I35" s="9"/>
      <c r="J35" s="16"/>
    </row>
    <row r="36" spans="1:10" ht="12">
      <c r="A36" s="12"/>
      <c r="B36" s="9"/>
      <c r="C36" s="9"/>
      <c r="D36" s="9"/>
      <c r="E36" s="9"/>
      <c r="F36" s="9"/>
      <c r="G36" s="9"/>
      <c r="H36" s="9"/>
      <c r="I36" s="9"/>
      <c r="J36" s="16"/>
    </row>
    <row r="37" spans="1:10" ht="12">
      <c r="A37" s="12"/>
      <c r="B37" s="9"/>
      <c r="C37" s="9"/>
      <c r="D37" s="9"/>
      <c r="E37" s="9"/>
      <c r="F37" s="9"/>
      <c r="G37" s="9"/>
      <c r="H37" s="9"/>
      <c r="I37" s="9"/>
      <c r="J37" s="16"/>
    </row>
    <row r="38" spans="1:10" ht="12">
      <c r="A38" s="12"/>
      <c r="B38" s="9"/>
      <c r="C38" s="9"/>
      <c r="D38" s="9"/>
      <c r="E38" s="9"/>
      <c r="F38" s="9"/>
      <c r="G38" s="9"/>
      <c r="H38" s="9"/>
      <c r="I38" s="9"/>
      <c r="J38" s="16"/>
    </row>
    <row r="39" spans="1:10" ht="12">
      <c r="A39" s="12"/>
      <c r="B39" s="9"/>
      <c r="C39" s="9"/>
      <c r="D39" s="9"/>
      <c r="E39" s="9"/>
      <c r="F39" s="9"/>
      <c r="G39" s="9"/>
      <c r="H39" s="9"/>
      <c r="I39" s="9"/>
      <c r="J39" s="16"/>
    </row>
    <row r="40" spans="1:10" ht="15">
      <c r="A40" s="18"/>
      <c r="B40" s="10"/>
      <c r="C40" s="11"/>
      <c r="D40" s="9"/>
      <c r="E40" s="9"/>
      <c r="F40" s="9"/>
      <c r="G40" s="9"/>
      <c r="H40" s="9"/>
      <c r="I40" s="9"/>
      <c r="J40" s="49" t="s">
        <v>95</v>
      </c>
    </row>
    <row r="41" spans="1:10" ht="18" customHeight="1">
      <c r="A41" s="91" t="s">
        <v>96</v>
      </c>
      <c r="B41" s="92"/>
      <c r="C41" s="92"/>
      <c r="D41" s="92"/>
      <c r="E41" s="92"/>
      <c r="F41" s="92"/>
      <c r="G41" s="92"/>
      <c r="H41" s="92"/>
      <c r="I41" s="92"/>
      <c r="J41" s="93"/>
    </row>
    <row r="42" spans="1:10" ht="12">
      <c r="A42" s="12"/>
      <c r="B42" s="9"/>
      <c r="C42" s="9"/>
      <c r="D42" s="9"/>
      <c r="E42" s="9"/>
      <c r="F42" s="9"/>
      <c r="G42" s="9"/>
      <c r="H42" s="9"/>
      <c r="I42" s="9"/>
      <c r="J42" s="16"/>
    </row>
    <row r="43" spans="1:10" ht="12">
      <c r="A43" s="12"/>
      <c r="B43" s="9"/>
      <c r="C43" s="9"/>
      <c r="D43" s="9"/>
      <c r="E43" s="9"/>
      <c r="F43" s="9"/>
      <c r="G43" s="9"/>
      <c r="H43" s="9"/>
      <c r="I43" s="9"/>
      <c r="J43" s="16"/>
    </row>
    <row r="44" spans="1:10" ht="12.75" thickBot="1">
      <c r="A44" s="19"/>
      <c r="B44" s="20"/>
      <c r="C44" s="20"/>
      <c r="D44" s="20"/>
      <c r="E44" s="20"/>
      <c r="F44" s="20"/>
      <c r="G44" s="20"/>
      <c r="H44" s="20"/>
      <c r="I44" s="20"/>
      <c r="J44" s="21"/>
    </row>
  </sheetData>
  <sheetProtection/>
  <mergeCells count="4">
    <mergeCell ref="A1:A5"/>
    <mergeCell ref="B1:J1"/>
    <mergeCell ref="B2:J5"/>
    <mergeCell ref="A41:J41"/>
  </mergeCells>
  <printOptions/>
  <pageMargins left="0.7874015748031497" right="0.3937007874015748" top="0.984251968503937" bottom="0.984251968503937" header="0" footer="0"/>
  <pageSetup horizontalDpi="120" verticalDpi="12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Municipal de Neiva</dc:creator>
  <cp:keywords/>
  <dc:description/>
  <cp:lastModifiedBy>CONTRALORIA</cp:lastModifiedBy>
  <cp:lastPrinted>2016-05-05T19:32:51Z</cp:lastPrinted>
  <dcterms:created xsi:type="dcterms:W3CDTF">2008-08-04T12:17:43Z</dcterms:created>
  <dcterms:modified xsi:type="dcterms:W3CDTF">2022-11-15T15:05:28Z</dcterms:modified>
  <cp:category/>
  <cp:version/>
  <cp:contentType/>
  <cp:contentStatus/>
</cp:coreProperties>
</file>