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0" windowWidth="20730" windowHeight="9195" activeTab="0"/>
  </bookViews>
  <sheets>
    <sheet name="PT 09-AF Materialidad FIN" sheetId="1" r:id="rId1"/>
    <sheet name="PT 09-AF Materialidad PP " sheetId="2" r:id="rId2"/>
    <sheet name="Lista Materialidad AGR" sheetId="3" state="hidden" r:id="rId3"/>
  </sheets>
  <definedNames/>
  <calcPr fullCalcOnLoad="1"/>
</workbook>
</file>

<file path=xl/comments1.xml><?xml version="1.0" encoding="utf-8"?>
<comments xmlns="http://schemas.openxmlformats.org/spreadsheetml/2006/main">
  <authors>
    <author>Blanca Esmeralda Martin Moreno (CGR)</author>
    <author>FRANCISCO</author>
  </authors>
  <commentList>
    <comment ref="B22" authorId="0">
      <text>
        <r>
          <rPr>
            <b/>
            <sz val="9"/>
            <rFont val="Tahoma"/>
            <family val="2"/>
          </rPr>
          <t>Seleccione de las listas desplegables la opción que corresponda.</t>
        </r>
      </text>
    </comment>
    <comment ref="D39" authorId="0">
      <text>
        <r>
          <rPr>
            <b/>
            <sz val="9"/>
            <rFont val="Tahoma"/>
            <family val="2"/>
          </rPr>
          <t>Ingrese manualmente el porcentaje seleccionado. Debe coincidir con el rango de porcentaje a escoger.</t>
        </r>
      </text>
    </comment>
    <comment ref="B56" authorId="0">
      <text>
        <r>
          <rPr>
            <b/>
            <sz val="9"/>
            <rFont val="Tahoma"/>
            <family val="2"/>
          </rPr>
          <t>Escriba las razones por las cuales, según su juicio profesional, seleccionó la base y en caso de que el porcentaje se haya seleccionado con otro criterio diferente a los sugeridos, justifique.</t>
        </r>
      </text>
    </comment>
    <comment ref="B63" authorId="1">
      <text>
        <r>
          <rPr>
            <sz val="9"/>
            <rFont val="Tahoma"/>
            <family val="2"/>
          </rPr>
          <t xml:space="preserve">Ingresar manualmente el valor de materialidad de acuerdo al nivel que corresponda. Esta tabla es una refencia de valores de acuerdo a las incorrecciones o imposibilidades no materiales, materiales no generalizadas o materiales generalizadas.
</t>
        </r>
      </text>
    </comment>
    <comment ref="B66" authorId="1">
      <text>
        <r>
          <rPr>
            <sz val="9"/>
            <rFont val="Tahoma"/>
            <family val="2"/>
          </rPr>
          <t xml:space="preserve">Ingrese manualmente el porcentaje de materialidad de acuerdo al intervalo para este nivel
</t>
        </r>
      </text>
    </comment>
    <comment ref="B67" authorId="1">
      <text>
        <r>
          <rPr>
            <sz val="9"/>
            <rFont val="Tahoma"/>
            <family val="2"/>
          </rPr>
          <t xml:space="preserve">Ingrese manualmente el valor de materialidad
</t>
        </r>
      </text>
    </comment>
    <comment ref="B76" authorId="1">
      <text>
        <r>
          <rPr>
            <sz val="9"/>
            <rFont val="Tahoma"/>
            <family val="2"/>
          </rPr>
          <t xml:space="preserve">Ingrese manualmente el porcentaje de materialidad de acuerdo al intervalo para este ni vel
</t>
        </r>
      </text>
    </comment>
    <comment ref="B77" authorId="1">
      <text>
        <r>
          <rPr>
            <sz val="9"/>
            <rFont val="Tahoma"/>
            <family val="2"/>
          </rPr>
          <t xml:space="preserve">Ingrese manualmente el valor de materialidad
</t>
        </r>
      </text>
    </comment>
    <comment ref="B80" authorId="0">
      <text>
        <r>
          <rPr>
            <b/>
            <sz val="9"/>
            <rFont val="Tahoma"/>
            <family val="2"/>
          </rPr>
          <t>Recuerde que esta materialidad no es obligatoria, si considera que no hay motivos para calcular una cualitativa, escriba "no se determinó materialidad cualitativa"</t>
        </r>
      </text>
    </comment>
    <comment ref="B71" authorId="1">
      <text>
        <r>
          <rPr>
            <sz val="9"/>
            <rFont val="Tahoma"/>
            <family val="2"/>
          </rPr>
          <t xml:space="preserve">Ingrese manualmente el porcentaje de materialidad de acuerdo al intervalo para este ni vel
</t>
        </r>
      </text>
    </comment>
    <comment ref="B72" authorId="1">
      <text>
        <r>
          <rPr>
            <sz val="9"/>
            <rFont val="Tahoma"/>
            <family val="2"/>
          </rPr>
          <t xml:space="preserve">Ingrese manualmente el valor de materialidad
</t>
        </r>
      </text>
    </comment>
    <comment ref="B41" authorId="0">
      <text>
        <r>
          <rPr>
            <b/>
            <sz val="9"/>
            <rFont val="Tahoma"/>
            <family val="2"/>
          </rPr>
          <t>Escriba las razones por las cuales, según su juicio profesional, seleccionó la base y en caso de que el porcentaje se haya seleccionado con otro criterio diferente a los sugeridos, justifique.</t>
        </r>
      </text>
    </comment>
  </commentList>
</comments>
</file>

<file path=xl/comments2.xml><?xml version="1.0" encoding="utf-8"?>
<comments xmlns="http://schemas.openxmlformats.org/spreadsheetml/2006/main">
  <authors>
    <author>FRANCISCO</author>
    <author>Blanca Esmeralda Martin Moreno (CGR)</author>
  </authors>
  <commentList>
    <comment ref="B35" authorId="0">
      <text>
        <r>
          <rPr>
            <b/>
            <sz val="9"/>
            <rFont val="Tahoma"/>
            <family val="2"/>
          </rPr>
          <t>Ingrese el valor de la ejecución activa del presupuesto ingresos</t>
        </r>
        <r>
          <rPr>
            <sz val="9"/>
            <rFont val="Tahoma"/>
            <family val="2"/>
          </rPr>
          <t xml:space="preserve">
</t>
        </r>
      </text>
    </comment>
    <comment ref="B38" authorId="0">
      <text>
        <r>
          <rPr>
            <b/>
            <sz val="9"/>
            <rFont val="Tahoma"/>
            <family val="2"/>
          </rPr>
          <t>Ingrese el valor de la ejecución activa del presupuesto de gastos (Compromisos, obligaciones y pagos)</t>
        </r>
        <r>
          <rPr>
            <sz val="9"/>
            <rFont val="Tahoma"/>
            <family val="2"/>
          </rPr>
          <t xml:space="preserve">
</t>
        </r>
      </text>
    </comment>
    <comment ref="B20" authorId="1">
      <text>
        <r>
          <rPr>
            <b/>
            <sz val="9"/>
            <rFont val="Tahoma"/>
            <family val="2"/>
          </rPr>
          <t>Seleccione de las listas desplegables la opción que corresponda.</t>
        </r>
      </text>
    </comment>
    <comment ref="D26" authorId="0">
      <text>
        <r>
          <rPr>
            <b/>
            <sz val="9"/>
            <rFont val="Tahoma"/>
            <family val="2"/>
          </rPr>
          <t>I</t>
        </r>
        <r>
          <rPr>
            <sz val="9"/>
            <rFont val="Tahoma"/>
            <family val="2"/>
          </rPr>
          <t xml:space="preserve">ngrese manualmente el porcentaje seleccionado. Debe coincidir con el rango de porcentaje calculado
</t>
        </r>
      </text>
    </comment>
    <comment ref="B40" authorId="1">
      <text>
        <r>
          <rPr>
            <b/>
            <sz val="9"/>
            <rFont val="Tahoma"/>
            <family val="2"/>
          </rPr>
          <t>Escriba las razones por las cuales, según su juicio profesional, seleccionó el porcentaje
 y en caso de que el porcentaje se haya seleccionado con otro criterio diferente a los sugeridos, justifique.</t>
        </r>
      </text>
    </comment>
    <comment ref="B45" authorId="1">
      <text>
        <r>
          <rPr>
            <b/>
            <sz val="9"/>
            <rFont val="Tahoma"/>
            <family val="2"/>
          </rPr>
          <t>Recuerde que esta materialidad no es obligatoria, si considera que no hay motivos para calcular una cualitativa, escriba "no se determinó materialidad cualitativa"</t>
        </r>
      </text>
    </comment>
  </commentList>
</comments>
</file>

<file path=xl/sharedStrings.xml><?xml version="1.0" encoding="utf-8"?>
<sst xmlns="http://schemas.openxmlformats.org/spreadsheetml/2006/main" count="327" uniqueCount="188">
  <si>
    <t>AUDITORIA FINANCIERA Y DE GESTIÓN</t>
  </si>
  <si>
    <t>Referenciación:</t>
  </si>
  <si>
    <t>ESTADOS FINANCIEROS</t>
  </si>
  <si>
    <t>Sujeto de Control auditado:</t>
  </si>
  <si>
    <t>Periodo auditado:</t>
  </si>
  <si>
    <t>Equipo Auditor/ Auditor:</t>
  </si>
  <si>
    <t xml:space="preserve">Supervisor: </t>
  </si>
  <si>
    <t>Fecha realización:</t>
  </si>
  <si>
    <t>Fecha de revisión:</t>
  </si>
  <si>
    <t>Margen bruto</t>
  </si>
  <si>
    <t>MATERIALIDAD DE PLANEACIÓN CUANTITATIVA</t>
  </si>
  <si>
    <t>Otra</t>
  </si>
  <si>
    <t>I. Registre primero los montos de las bases, seleccione  las opciones de ayudas de antecedentes y la base seleccionada. Ingrese manualmente el valor de la base escogida a 31 de diciembre de la vigencia auditada e ingrese manualmente el porcentaje, tenga en cuenta que debe estar dentro del rango que arroje la formula.</t>
  </si>
  <si>
    <t>Bases a tener en consideración</t>
  </si>
  <si>
    <t>Bases</t>
  </si>
  <si>
    <t>Monto</t>
  </si>
  <si>
    <t xml:space="preserve">  </t>
  </si>
  <si>
    <t>Activos</t>
  </si>
  <si>
    <t>Pasivos</t>
  </si>
  <si>
    <t xml:space="preserve">Patrimonio </t>
  </si>
  <si>
    <t xml:space="preserve">Ingresos </t>
  </si>
  <si>
    <t>Gastos</t>
  </si>
  <si>
    <t>Superavit o deficit</t>
  </si>
  <si>
    <t>Margen Bruto</t>
  </si>
  <si>
    <t>Ayudas de antecedentes para seleccionar un porcentaje</t>
  </si>
  <si>
    <t>Opinión auditoría anterior</t>
  </si>
  <si>
    <t>Calificación Control Interno
auditoría anterior</t>
  </si>
  <si>
    <t>Fenecimiento de la cuenta
auditoría anterior</t>
  </si>
  <si>
    <t>Riesgo combinado de la
 auditoría actual</t>
  </si>
  <si>
    <t>Diseño del control de la auditoría actual</t>
  </si>
  <si>
    <t>Con salvedades</t>
  </si>
  <si>
    <t>Con deficiencias</t>
  </si>
  <si>
    <t>No fenecida</t>
  </si>
  <si>
    <t>Medio</t>
  </si>
  <si>
    <t>Parcialmente adecuado</t>
  </si>
  <si>
    <t>SUMA DE PUNTOS</t>
  </si>
  <si>
    <t>RANGO DE PORCENTAJE A ESCOGER</t>
  </si>
  <si>
    <t>BASE SELECCIONADA</t>
  </si>
  <si>
    <t>%</t>
  </si>
  <si>
    <t>MP CUANTITATIVA</t>
  </si>
  <si>
    <t>Ingresos o gastos</t>
  </si>
  <si>
    <r>
      <t xml:space="preserve">Nivel 1 </t>
    </r>
    <r>
      <rPr>
        <b/>
        <sz val="10"/>
        <color indexed="8"/>
        <rFont val="Calibri"/>
        <family val="2"/>
      </rPr>
      <t xml:space="preserve"> (5 - 7 Puntos)</t>
    </r>
  </si>
  <si>
    <t>Mejor calificación</t>
  </si>
  <si>
    <r>
      <t>Nivel 2</t>
    </r>
    <r>
      <rPr>
        <b/>
        <sz val="10"/>
        <color indexed="8"/>
        <rFont val="Calibri"/>
        <family val="2"/>
      </rPr>
      <t xml:space="preserve">  (8 - 11 Puntos)</t>
    </r>
  </si>
  <si>
    <t>Calificación intermedia</t>
  </si>
  <si>
    <r>
      <t>Nivel 3</t>
    </r>
    <r>
      <rPr>
        <b/>
        <sz val="10"/>
        <color indexed="8"/>
        <rFont val="Calibri"/>
        <family val="2"/>
      </rPr>
      <t xml:space="preserve"> (12 - 15 Puntos)</t>
    </r>
  </si>
  <si>
    <t>Peor calificación</t>
  </si>
  <si>
    <t>BASES DE SELECCIÓN</t>
  </si>
  <si>
    <t xml:space="preserve">PORCENTAJE MATERIALIDAD </t>
  </si>
  <si>
    <t>RANGOS DE PORCENTAJE POR NIVELES</t>
  </si>
  <si>
    <t>Activo</t>
  </si>
  <si>
    <t>0,5% - 3,0%</t>
  </si>
  <si>
    <t>Patrimonio o pasivos</t>
  </si>
  <si>
    <t>1,0% - 5,0%</t>
  </si>
  <si>
    <t>0.5% -3,0%</t>
  </si>
  <si>
    <t>5,0% - 10%</t>
  </si>
  <si>
    <t>1,0% - 2,0%</t>
  </si>
  <si>
    <t>Entre 1,5% y 2,0%</t>
  </si>
  <si>
    <t>Igual al 2,0%</t>
  </si>
  <si>
    <r>
      <t xml:space="preserve">Justificación para seleccionar la base y el porcentaje.
</t>
    </r>
    <r>
      <rPr>
        <b/>
        <sz val="11"/>
        <color indexed="8"/>
        <rFont val="Calibri"/>
        <family val="2"/>
      </rPr>
      <t>INGRESOS.</t>
    </r>
    <r>
      <rPr>
        <b/>
        <u val="single"/>
        <sz val="11"/>
        <color indexed="8"/>
        <rFont val="Calibri"/>
        <family val="2"/>
      </rPr>
      <t xml:space="preserve"> </t>
    </r>
    <r>
      <rPr>
        <sz val="11"/>
        <color theme="1"/>
        <rFont val="Calibri"/>
        <family val="2"/>
      </rPr>
      <t xml:space="preserve">Vcej e ie pnpj4o´4´5p
</t>
    </r>
    <r>
      <rPr>
        <b/>
        <u val="single"/>
        <sz val="11"/>
        <color indexed="8"/>
        <rFont val="Calibri"/>
        <family val="2"/>
      </rPr>
      <t xml:space="preserve">
</t>
    </r>
  </si>
  <si>
    <t>Valores de referencia para opinión</t>
  </si>
  <si>
    <t>Nota importante</t>
  </si>
  <si>
    <t xml:space="preserve">SUMA DE LOS PROCENTAJES (%) Y VALORES ($) DE LAS INCORRECCIONES MAS LAS IMPOSIBILIDADES QUE GENERAN 
OPINIÓN MODIFICADA SEGÚN EL NIVEL </t>
  </si>
  <si>
    <t>NIVEL 1                                 (Mejor calificación)</t>
  </si>
  <si>
    <t>SIN SALVEDADES</t>
  </si>
  <si>
    <t>MATERIALES NO GENERALIZADAS = CON SALVEDADES</t>
  </si>
  <si>
    <t>MATERIALES GENERALIZADAS = NEGATIVA/ ABSTENCIÓN</t>
  </si>
  <si>
    <t>MENOR QUE 1 VEZ</t>
  </si>
  <si>
    <t>IGUAL QUE 1 Y HASTA  MENOR 5 VECES</t>
  </si>
  <si>
    <t>MAYOR O GUAL QUE 5 VECES</t>
  </si>
  <si>
    <t xml:space="preserve">MENOR QUE </t>
  </si>
  <si>
    <t xml:space="preserve">ENTRE </t>
  </si>
  <si>
    <t>y</t>
  </si>
  <si>
    <t xml:space="preserve"> O    MÁS</t>
  </si>
  <si>
    <t>O    Más</t>
  </si>
  <si>
    <t>NIVEL 2</t>
  </si>
  <si>
    <t>NO MATERIALES = SIN SALVEDADES</t>
  </si>
  <si>
    <t>MAYOR O IGUAL QUE 5 VECES</t>
  </si>
  <si>
    <t>MENOR QUE</t>
  </si>
  <si>
    <t>NIVEL 3</t>
  </si>
  <si>
    <t>Más</t>
  </si>
  <si>
    <t>MATERIALIDAD DE PLANEACIÓN CUALITATIVA</t>
  </si>
  <si>
    <t>Se considerarán criterios cualitativos los relacionados con clasificación, revelación, presentación o circunstancias. Debe delimitarse muy bien el nivel de la MP, teniendo en cuenta que es posible que la situacion no se pueda valorar.Debe definirse claramente la condición de la operación, transacción, rubro o circunstancia, que lo convierten en material.</t>
  </si>
  <si>
    <t>Criterio cualitativo</t>
  </si>
  <si>
    <t>Condición de la operación, transacción, saldo o circunstancia para que sea material</t>
  </si>
  <si>
    <t xml:space="preserve">Nivel aceptado de MP </t>
  </si>
  <si>
    <t>Ejemplo: Revelación</t>
  </si>
  <si>
    <t>Deudores sin identificar</t>
  </si>
  <si>
    <t>Circunstancia</t>
  </si>
  <si>
    <t>Registro de gasto que no tiene que ver con la misión de la entidad</t>
  </si>
  <si>
    <t>MATERIALIDAD DE EJECUCIÓN - ME -</t>
  </si>
  <si>
    <t>Generalmente se toma entre un 60% a 80% de la MP cuantitativa, en la primera fila elija un porcentaje entre este rango para las cuentas a nivel general. Sin embargo, es posible que existan saldos, transacciones u operaciones especificos en los que deban definirse niveles más bajos de ME, documentelos en las filas siguientes (inserte las necesarias).</t>
  </si>
  <si>
    <t>Concepto rubro</t>
  </si>
  <si>
    <t xml:space="preserve">Valor </t>
  </si>
  <si>
    <t>ME</t>
  </si>
  <si>
    <t>General</t>
  </si>
  <si>
    <t>Devoluciones</t>
  </si>
  <si>
    <t>NIVEL DE INCORRECCIONES CLARAMENTE INSIGNIFICANTES</t>
  </si>
  <si>
    <t>Se puede determinar un valor por debajo del cual las incorrecciones se consideren claramente insignificantes y, por lo tanto no es necesario acumularlas porque se espera que su acumulación no tendrá un efecto material sobre los estados financieros. Pueden ser de tipo cuantitativo o de tipo cualitativo.  Si es de tipo cuantitativo puede tomar entre el rango del 2% al 8%  de la MP cuantitativa.</t>
  </si>
  <si>
    <t>Valor tipo cuantitativo</t>
  </si>
  <si>
    <t>Descripción tipo cualitativo</t>
  </si>
  <si>
    <t>SSS</t>
  </si>
  <si>
    <t>Razonable</t>
  </si>
  <si>
    <t>Eficiente</t>
  </si>
  <si>
    <t>Ineficiente</t>
  </si>
  <si>
    <t>Calificación CI vigencia anterior</t>
  </si>
  <si>
    <t>Fenecimiento de la cuenta</t>
  </si>
  <si>
    <t>Riesgo combinado</t>
  </si>
  <si>
    <t>Diseño del control</t>
  </si>
  <si>
    <t>CRITERIOS</t>
  </si>
  <si>
    <t>EXISTENCIA DE HALLAZGOS VIGENCIAS ANTERIORES</t>
  </si>
  <si>
    <t>Opinión presupuestal</t>
  </si>
  <si>
    <t>RIESGO COMBINADO VIGENCIA AUDITADA</t>
  </si>
  <si>
    <t>DISEÑO DEL CONTROL VIGENCIA AUDITADA</t>
  </si>
  <si>
    <t>bases</t>
  </si>
  <si>
    <t>Negativa o abstención</t>
  </si>
  <si>
    <t>Alto</t>
  </si>
  <si>
    <t>Fiscales o penales</t>
  </si>
  <si>
    <t>No razonable o abstención</t>
  </si>
  <si>
    <t>Inadecuado o inexistente</t>
  </si>
  <si>
    <t>Programación de ingresos</t>
  </si>
  <si>
    <t>Fenecida</t>
  </si>
  <si>
    <t>Disciplinarios</t>
  </si>
  <si>
    <t>Ejecución de ingresos</t>
  </si>
  <si>
    <t>Sin salvedades</t>
  </si>
  <si>
    <t>Bajo</t>
  </si>
  <si>
    <t>Administrativos</t>
  </si>
  <si>
    <t>Adecuado</t>
  </si>
  <si>
    <t>Programación de gastos</t>
  </si>
  <si>
    <t>Ejecución de gastos</t>
  </si>
  <si>
    <t>Utilidad antes de impuestos</t>
  </si>
  <si>
    <t>PRESUPUESTO</t>
  </si>
  <si>
    <t>CRITERIOS PARA DETERMINAR LOS PUNTOS DE CLASIFICACIÓN DEL RIESGO DEL SUJETO DE CONTROL:</t>
  </si>
  <si>
    <t>RANGO DE CALIFICACIÓN</t>
  </si>
  <si>
    <t>Calificación Control Interno - Macroproceso Gestión Financiera y Contable
auditoría anterior</t>
  </si>
  <si>
    <t>Riesgo combinado - Macroproceso Gestión Financiera y Contable de la
 auditoría actual</t>
  </si>
  <si>
    <t>Hallazgos auditoría anterior</t>
  </si>
  <si>
    <t>Sin incidencia o sin hallazgos</t>
  </si>
  <si>
    <t>No Fenecida</t>
  </si>
  <si>
    <t>Administrativo disciplinario</t>
  </si>
  <si>
    <t>Administrativo Penal</t>
  </si>
  <si>
    <t>Critico</t>
  </si>
  <si>
    <t>Administrativo fiscal</t>
  </si>
  <si>
    <r>
      <t xml:space="preserve">MATERIALIDAD </t>
    </r>
    <r>
      <rPr>
        <b/>
        <sz val="12"/>
        <color indexed="8"/>
        <rFont val="Calibri"/>
        <family val="2"/>
      </rPr>
      <t>CUANTITATIVA - PARA INCORRECCIONES E IMPOSIBILIDADES O SU SUMATORIA</t>
    </r>
  </si>
  <si>
    <t>I. Seleccione primero las opciones de ayudas de antecedentes. Ingrese manualmente el valor de la base escogida a 31 de diciembre de la vigencia auditada e ingrese manualmente el porcentaje, tenga en cuenta que debe estar dentro del rango.</t>
  </si>
  <si>
    <t>Ejecución presupuestal de ingresos</t>
  </si>
  <si>
    <t>% Materialidad para ejecución de ingresos</t>
  </si>
  <si>
    <t xml:space="preserve">Valor Materialidad </t>
  </si>
  <si>
    <t>IGUAL QUE 1 Y HASTA  5 VECES</t>
  </si>
  <si>
    <t>MAYOR QUE 5 VECES</t>
  </si>
  <si>
    <t>Y</t>
  </si>
  <si>
    <t>Ejecución presupuestal de gastos</t>
  </si>
  <si>
    <t>% Materialidad para ejecución de gastos</t>
  </si>
  <si>
    <t>***SELECCIONAR***</t>
  </si>
  <si>
    <r>
      <t xml:space="preserve">% DE MATERIALIDAD </t>
    </r>
    <r>
      <rPr>
        <sz val="9"/>
        <rFont val="Calibri"/>
        <family val="2"/>
      </rPr>
      <t>- LA BASE SOBRE EL VR DE LOS INGRESOS Y GASTOS PRESUPUESTALES EJECUTADOS</t>
    </r>
  </si>
  <si>
    <r>
      <t xml:space="preserve">% DE MATERIALIDAD </t>
    </r>
    <r>
      <rPr>
        <sz val="9"/>
        <rFont val="Calibri"/>
        <family val="2"/>
      </rPr>
      <t>SELECCIONADO EN EL RANGO</t>
    </r>
  </si>
  <si>
    <r>
      <t xml:space="preserve">Nivel 1 </t>
    </r>
    <r>
      <rPr>
        <b/>
        <sz val="10"/>
        <color indexed="8"/>
        <rFont val="Calibri"/>
        <family val="2"/>
      </rPr>
      <t xml:space="preserve"> (0 - 5 Puntos)</t>
    </r>
  </si>
  <si>
    <r>
      <t>Nivel 2</t>
    </r>
    <r>
      <rPr>
        <b/>
        <sz val="10"/>
        <color indexed="8"/>
        <rFont val="Calibri"/>
        <family val="2"/>
      </rPr>
      <t xml:space="preserve"> (6 - 10 Puntos)</t>
    </r>
  </si>
  <si>
    <r>
      <t>Nivel 3</t>
    </r>
    <r>
      <rPr>
        <b/>
        <sz val="10"/>
        <color indexed="8"/>
        <rFont val="Calibri"/>
        <family val="2"/>
      </rPr>
      <t xml:space="preserve"> (11 - 15 Puntos)</t>
    </r>
  </si>
  <si>
    <t>Generalmente se toma entre un 60% a 80% de la MP cuantitativa, en la primera fila elija un porcentaje entre este rango para las cuentas a nivel general.
Sin embargo, es posible que existan saldos, transacciones u operaciones especificos en los que deban definirse niveles más bajos de ME, documentelos en las filas siguientes (inserte las necesarias).</t>
  </si>
  <si>
    <t>Entre 2,5% y 4,0%</t>
  </si>
  <si>
    <t>Entre 1,0% y 2,0%</t>
  </si>
  <si>
    <t>Entre 2,0% y 3,0%</t>
  </si>
  <si>
    <t>Entre 4,0% y 5,0%</t>
  </si>
  <si>
    <t>Entre 6,5% y 8,0%</t>
  </si>
  <si>
    <t>Entre 8,0% y 10%</t>
  </si>
  <si>
    <t>Entre 0,5% y 1,0%</t>
  </si>
  <si>
    <t>Entre 1,0% y 2,5%</t>
  </si>
  <si>
    <t>Entre 5,0% y 6,5%</t>
  </si>
  <si>
    <t>Entre 1,0% y 1,5%</t>
  </si>
  <si>
    <t>ACTIVO</t>
  </si>
  <si>
    <t>PATRIMONIO O PASIVOS</t>
  </si>
  <si>
    <t>INGRESOS O GASTOS</t>
  </si>
  <si>
    <t>SUPERAVIT O DEFICIT</t>
  </si>
  <si>
    <t>MARGEN BRUTO</t>
  </si>
  <si>
    <t>Valor Materialidad para los sujetos del Nivel 1</t>
  </si>
  <si>
    <t>Valor Materialidad para los sujetos del Nivel 2</t>
  </si>
  <si>
    <t>Valor Materialidad para los sujetos del Nivel 3</t>
  </si>
  <si>
    <t>SUMA DE LOS PROCENTAJES (%) Y VALORES ($) DE LAS INCORRECCIONES MAS LAS IMPOSIBILIDADES QUE GENERAN OPINIÓN MODIFICADA EN EJECUCÓN DE INGRESOS Y GASTOS</t>
  </si>
  <si>
    <t xml:space="preserve">Diseño y formulación CGR: Esmeralda Martín y Joaquin Leal </t>
  </si>
  <si>
    <t>Entre 0,25% y 1,17%</t>
  </si>
  <si>
    <t>Entre 1,17% y 2,08%</t>
  </si>
  <si>
    <t>Entre 2,08% y 3,0%</t>
  </si>
  <si>
    <t xml:space="preserve">Justificación para seleccionar el porcentaje.
</t>
  </si>
  <si>
    <t xml:space="preserve">Justificación para seleccionar la base y el porcentaje. 
</t>
  </si>
  <si>
    <t xml:space="preserve">PAPEL DE TRABAJO PT 09-AF MATERIALIDAD - Versión 2.1 </t>
  </si>
  <si>
    <t>PAPEL DE TRABAJO PT 09-AF MATERIALIDAD - Versión 2.1</t>
  </si>
  <si>
    <t xml:space="preserve">CONTRALORÍA MUNICIPAL DE NEIVA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</si>
</sst>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00;[Red]\-&quot;$&quot;\ #,##0.00"/>
    <numFmt numFmtId="174" formatCode="_-&quot;$&quot;\ * #,##0.00_-;\-&quot;$&quot;\ * #,##0.00_-;_-&quot;$&quot;\ * &quot;-&quot;??_-;_-@_-"/>
    <numFmt numFmtId="175" formatCode="0.0%"/>
    <numFmt numFmtId="176" formatCode="_-&quot;$&quot;* #,##0_-;\-&quot;$&quot;* #,##0_-;_-&quot;$&quot;* &quot;-&quot;??_-;_-@_-"/>
    <numFmt numFmtId="177" formatCode="_(&quot;$&quot;\ * #,##0.00_);_(&quot;$&quot;\ * \(#,##0.00\);_(&quot;$&quot;\ * &quot;-&quot;??_);_(@_)"/>
  </numFmts>
  <fonts count="80">
    <font>
      <sz val="11"/>
      <color theme="1"/>
      <name val="Calibri"/>
      <family val="2"/>
    </font>
    <font>
      <sz val="11"/>
      <color indexed="8"/>
      <name val="Calibri"/>
      <family val="2"/>
    </font>
    <font>
      <b/>
      <sz val="11"/>
      <color indexed="8"/>
      <name val="Calibri"/>
      <family val="2"/>
    </font>
    <font>
      <b/>
      <sz val="10"/>
      <color indexed="8"/>
      <name val="Calibri"/>
      <family val="2"/>
    </font>
    <font>
      <b/>
      <u val="single"/>
      <sz val="11"/>
      <color indexed="8"/>
      <name val="Calibri"/>
      <family val="2"/>
    </font>
    <font>
      <b/>
      <sz val="9"/>
      <name val="Tahoma"/>
      <family val="2"/>
    </font>
    <font>
      <sz val="9"/>
      <name val="Tahoma"/>
      <family val="2"/>
    </font>
    <font>
      <b/>
      <sz val="12"/>
      <color indexed="8"/>
      <name val="Calibri"/>
      <family val="2"/>
    </font>
    <font>
      <sz val="9"/>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2"/>
      <color indexed="8"/>
      <name val="Arial"/>
      <family val="2"/>
    </font>
    <font>
      <u val="single"/>
      <sz val="11"/>
      <color indexed="8"/>
      <name val="Calibri"/>
      <family val="2"/>
    </font>
    <font>
      <b/>
      <sz val="9"/>
      <color indexed="8"/>
      <name val="Calibri"/>
      <family val="2"/>
    </font>
    <font>
      <b/>
      <sz val="9"/>
      <color indexed="9"/>
      <name val="Calibri"/>
      <family val="2"/>
    </font>
    <font>
      <sz val="9"/>
      <color indexed="8"/>
      <name val="Calibri"/>
      <family val="2"/>
    </font>
    <font>
      <b/>
      <u val="single"/>
      <sz val="10"/>
      <color indexed="8"/>
      <name val="Calibri"/>
      <family val="2"/>
    </font>
    <font>
      <sz val="10"/>
      <color indexed="8"/>
      <name val="Calibri"/>
      <family val="2"/>
    </font>
    <font>
      <sz val="12"/>
      <color indexed="8"/>
      <name val="Calibri"/>
      <family val="2"/>
    </font>
    <font>
      <sz val="11"/>
      <name val="Calibri"/>
      <family val="2"/>
    </font>
    <font>
      <b/>
      <sz val="11"/>
      <name val="Calibri"/>
      <family val="2"/>
    </font>
    <font>
      <b/>
      <sz val="11"/>
      <color indexed="10"/>
      <name val="Calibri"/>
      <family val="2"/>
    </font>
    <font>
      <b/>
      <sz val="7"/>
      <color indexed="8"/>
      <name val="Calibri"/>
      <family val="2"/>
    </font>
    <font>
      <b/>
      <sz val="12"/>
      <name val="Calibri"/>
      <family val="2"/>
    </font>
    <font>
      <sz val="9"/>
      <color indexed="55"/>
      <name val="Calibri"/>
      <family val="2"/>
    </font>
    <font>
      <sz val="11"/>
      <color indexed="50"/>
      <name val="Calibri"/>
      <family val="2"/>
    </font>
    <font>
      <b/>
      <sz val="10"/>
      <name val="Calibri"/>
      <family val="2"/>
    </font>
    <font>
      <sz val="11"/>
      <color indexed="8"/>
      <name val="Arial"/>
      <family val="2"/>
    </font>
    <font>
      <sz val="12"/>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u val="single"/>
      <sz val="11"/>
      <color theme="1"/>
      <name val="Calibri"/>
      <family val="2"/>
    </font>
    <font>
      <b/>
      <sz val="9"/>
      <color theme="1"/>
      <name val="Calibri"/>
      <family val="2"/>
    </font>
    <font>
      <b/>
      <sz val="9"/>
      <color theme="0"/>
      <name val="Calibri"/>
      <family val="2"/>
    </font>
    <font>
      <sz val="9"/>
      <color theme="1"/>
      <name val="Calibri"/>
      <family val="2"/>
    </font>
    <font>
      <b/>
      <u val="single"/>
      <sz val="10"/>
      <color theme="1"/>
      <name val="Calibri"/>
      <family val="2"/>
    </font>
    <font>
      <b/>
      <sz val="10"/>
      <color theme="1"/>
      <name val="Calibri"/>
      <family val="2"/>
    </font>
    <font>
      <sz val="10"/>
      <color theme="1"/>
      <name val="Calibri"/>
      <family val="2"/>
    </font>
    <font>
      <sz val="12"/>
      <color theme="1"/>
      <name val="Calibri"/>
      <family val="2"/>
    </font>
    <font>
      <b/>
      <sz val="12"/>
      <color theme="1"/>
      <name val="Calibri"/>
      <family val="2"/>
    </font>
    <font>
      <b/>
      <sz val="11"/>
      <color rgb="FFFF0000"/>
      <name val="Calibri"/>
      <family val="2"/>
    </font>
    <font>
      <b/>
      <sz val="7"/>
      <color theme="1"/>
      <name val="Calibri"/>
      <family val="2"/>
    </font>
    <font>
      <sz val="9"/>
      <color theme="0" tint="-0.3499799966812134"/>
      <name val="Calibri"/>
      <family val="2"/>
    </font>
    <font>
      <sz val="11"/>
      <color rgb="FF92D050"/>
      <name val="Calibri"/>
      <family val="2"/>
    </font>
    <font>
      <sz val="11"/>
      <color rgb="FF000000"/>
      <name val="Calibri"/>
      <family val="2"/>
    </font>
    <font>
      <b/>
      <u val="single"/>
      <sz val="11"/>
      <color theme="1"/>
      <name val="Calibri"/>
      <family val="2"/>
    </font>
    <font>
      <sz val="11"/>
      <color theme="1"/>
      <name val="Arial"/>
      <family val="2"/>
    </font>
    <font>
      <sz val="12"/>
      <color theme="1"/>
      <name val="Arial"/>
      <family val="2"/>
    </font>
    <font>
      <b/>
      <sz val="11"/>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B07BD7"/>
        <bgColor indexed="64"/>
      </patternFill>
    </fill>
    <fill>
      <patternFill patternType="solid">
        <fgColor rgb="FF92D050"/>
        <bgColor indexed="64"/>
      </patternFill>
    </fill>
    <fill>
      <patternFill patternType="solid">
        <fgColor theme="0"/>
        <bgColor indexed="64"/>
      </patternFill>
    </fill>
    <fill>
      <patternFill patternType="solid">
        <fgColor rgb="FFFFD757"/>
        <bgColor indexed="64"/>
      </patternFill>
    </fill>
    <fill>
      <patternFill patternType="solid">
        <fgColor theme="0" tint="-0.24997000396251678"/>
        <bgColor indexed="64"/>
      </patternFill>
    </fill>
    <fill>
      <patternFill patternType="solid">
        <fgColor rgb="FF00B0F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style="thin"/>
      <top/>
      <bottom style="thin"/>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medium"/>
      <right style="thin"/>
      <top style="medium"/>
      <bottom style="thin"/>
    </border>
    <border>
      <left style="thin"/>
      <right style="medium"/>
      <top style="medium"/>
      <bottom style="thin"/>
    </border>
    <border>
      <left/>
      <right/>
      <top style="medium"/>
      <bottom style="thin"/>
    </border>
    <border>
      <left/>
      <right style="thin"/>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top/>
      <bottom/>
    </border>
    <border>
      <left/>
      <right style="medium"/>
      <top/>
      <bottom/>
    </border>
    <border>
      <left style="thin"/>
      <right/>
      <top style="thin"/>
      <bottom style="thin"/>
    </border>
    <border>
      <left/>
      <right/>
      <top style="thin"/>
      <bottom/>
    </border>
    <border>
      <left style="thin"/>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style="thin"/>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thin"/>
      <bottom style="thin"/>
    </border>
    <border>
      <left style="medium"/>
      <right/>
      <top style="medium"/>
      <bottom style="medium"/>
    </border>
    <border>
      <left/>
      <right style="medium"/>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368">
    <xf numFmtId="0" fontId="0" fillId="0" borderId="0" xfId="0" applyFont="1" applyAlignment="1">
      <alignment/>
    </xf>
    <xf numFmtId="0" fontId="0" fillId="0" borderId="0" xfId="0" applyAlignment="1" applyProtection="1">
      <alignment vertical="center"/>
      <protection hidden="1"/>
    </xf>
    <xf numFmtId="0" fontId="60" fillId="0" borderId="0" xfId="0" applyFont="1" applyAlignment="1" applyProtection="1">
      <alignment horizontal="right" vertical="center"/>
      <protection hidden="1"/>
    </xf>
    <xf numFmtId="0" fontId="0" fillId="0" borderId="10" xfId="0" applyBorder="1" applyAlignment="1" applyProtection="1">
      <alignment vertical="center"/>
      <protection locked="0"/>
    </xf>
    <xf numFmtId="0" fontId="59" fillId="0" borderId="0" xfId="0" applyFont="1" applyAlignment="1" applyProtection="1">
      <alignment vertical="center"/>
      <protection hidden="1"/>
    </xf>
    <xf numFmtId="0" fontId="0" fillId="0" borderId="11" xfId="0" applyBorder="1" applyAlignment="1" applyProtection="1">
      <alignment vertical="center"/>
      <protection locked="0"/>
    </xf>
    <xf numFmtId="0" fontId="59" fillId="0" borderId="0" xfId="0" applyFont="1" applyAlignment="1" applyProtection="1">
      <alignment horizontal="right" vertical="center"/>
      <protection hidden="1"/>
    </xf>
    <xf numFmtId="9" fontId="0" fillId="0" borderId="0" xfId="0" applyNumberFormat="1" applyAlignment="1" applyProtection="1">
      <alignment vertical="center"/>
      <protection hidden="1"/>
    </xf>
    <xf numFmtId="0" fontId="61"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59" fillId="0" borderId="0" xfId="0" applyFont="1" applyAlignment="1" applyProtection="1">
      <alignment horizontal="right" vertical="center"/>
      <protection locked="0"/>
    </xf>
    <xf numFmtId="0" fontId="61" fillId="0" borderId="12" xfId="0" applyFont="1" applyBorder="1" applyAlignment="1" applyProtection="1">
      <alignment vertical="center"/>
      <protection locked="0"/>
    </xf>
    <xf numFmtId="0" fontId="0" fillId="0" borderId="0" xfId="0" applyAlignment="1" applyProtection="1">
      <alignment vertical="center"/>
      <protection locked="0"/>
    </xf>
    <xf numFmtId="0" fontId="59"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center" wrapText="1"/>
      <protection hidden="1"/>
    </xf>
    <xf numFmtId="43" fontId="0" fillId="0" borderId="0" xfId="47" applyFont="1" applyAlignment="1" applyProtection="1">
      <alignment/>
      <protection hidden="1"/>
    </xf>
    <xf numFmtId="173" fontId="0" fillId="17" borderId="10" xfId="47" applyNumberFormat="1" applyFont="1" applyFill="1" applyBorder="1" applyAlignment="1" applyProtection="1">
      <alignment/>
      <protection hidden="1"/>
    </xf>
    <xf numFmtId="43" fontId="0" fillId="0" borderId="10" xfId="47" applyFont="1" applyBorder="1" applyAlignment="1" applyProtection="1">
      <alignment/>
      <protection hidden="1"/>
    </xf>
    <xf numFmtId="0" fontId="62" fillId="8" borderId="10" xfId="0" applyFont="1" applyFill="1" applyBorder="1" applyAlignment="1" applyProtection="1">
      <alignment horizontal="center" vertical="center"/>
      <protection hidden="1"/>
    </xf>
    <xf numFmtId="0" fontId="62" fillId="8" borderId="10" xfId="0" applyFont="1" applyFill="1" applyBorder="1" applyAlignment="1" applyProtection="1">
      <alignment horizontal="center" vertical="center" wrapText="1"/>
      <protection hidden="1"/>
    </xf>
    <xf numFmtId="0" fontId="62" fillId="8" borderId="10" xfId="0" applyFont="1" applyFill="1" applyBorder="1" applyAlignment="1" applyProtection="1">
      <alignment horizontal="center" wrapText="1"/>
      <protection hidden="1"/>
    </xf>
    <xf numFmtId="0" fontId="62" fillId="18" borderId="10" xfId="0" applyFont="1" applyFill="1" applyBorder="1" applyAlignment="1" applyProtection="1">
      <alignment horizontal="center" vertical="center"/>
      <protection hidden="1" locked="0"/>
    </xf>
    <xf numFmtId="0" fontId="63" fillId="18" borderId="10" xfId="0" applyFont="1" applyFill="1" applyBorder="1" applyAlignment="1" applyProtection="1">
      <alignment horizontal="center" vertical="center"/>
      <protection hidden="1" locked="0"/>
    </xf>
    <xf numFmtId="0" fontId="62" fillId="33" borderId="10" xfId="0" applyFont="1" applyFill="1" applyBorder="1" applyAlignment="1" applyProtection="1">
      <alignment horizontal="center" vertical="center"/>
      <protection hidden="1" locked="0"/>
    </xf>
    <xf numFmtId="0" fontId="62" fillId="8" borderId="10" xfId="0" applyFont="1" applyFill="1" applyBorder="1" applyAlignment="1" applyProtection="1">
      <alignment horizontal="center" vertical="center"/>
      <protection hidden="1" locked="0"/>
    </xf>
    <xf numFmtId="0" fontId="64" fillId="8" borderId="13" xfId="0" applyFont="1" applyFill="1" applyBorder="1" applyAlignment="1" applyProtection="1">
      <alignment horizontal="center" vertical="center"/>
      <protection hidden="1"/>
    </xf>
    <xf numFmtId="0" fontId="64" fillId="8" borderId="13" xfId="0" applyFont="1" applyFill="1" applyBorder="1" applyAlignment="1" applyProtection="1">
      <alignment horizontal="center" vertical="center" wrapText="1"/>
      <protection hidden="1"/>
    </xf>
    <xf numFmtId="0" fontId="65" fillId="34" borderId="10" xfId="0" applyFont="1" applyFill="1" applyBorder="1" applyAlignment="1" applyProtection="1">
      <alignment horizontal="center"/>
      <protection hidden="1"/>
    </xf>
    <xf numFmtId="0" fontId="66" fillId="34" borderId="10" xfId="0" applyFont="1" applyFill="1" applyBorder="1" applyAlignment="1" applyProtection="1">
      <alignment horizontal="center"/>
      <protection hidden="1"/>
    </xf>
    <xf numFmtId="0" fontId="8" fillId="0" borderId="0" xfId="0" applyFont="1" applyAlignment="1" applyProtection="1">
      <alignment horizontal="center"/>
      <protection hidden="1" locked="0"/>
    </xf>
    <xf numFmtId="0" fontId="59" fillId="8" borderId="10" xfId="0" applyFont="1" applyFill="1" applyBorder="1" applyAlignment="1" applyProtection="1">
      <alignment horizontal="center"/>
      <protection hidden="1"/>
    </xf>
    <xf numFmtId="9" fontId="59" fillId="8" borderId="10" xfId="0" applyNumberFormat="1" applyFont="1" applyFill="1" applyBorder="1" applyAlignment="1" applyProtection="1">
      <alignment horizontal="center"/>
      <protection hidden="1"/>
    </xf>
    <xf numFmtId="175" fontId="0" fillId="0" borderId="10" xfId="0" applyNumberFormat="1" applyBorder="1" applyAlignment="1" applyProtection="1">
      <alignment horizontal="center"/>
      <protection locked="0"/>
    </xf>
    <xf numFmtId="10" fontId="0" fillId="0" borderId="0" xfId="0" applyNumberFormat="1" applyAlignment="1" applyProtection="1">
      <alignment horizontal="center"/>
      <protection locked="0"/>
    </xf>
    <xf numFmtId="44" fontId="0" fillId="0" borderId="0" xfId="49" applyNumberFormat="1" applyFont="1" applyFill="1" applyBorder="1" applyAlignment="1" applyProtection="1">
      <alignment/>
      <protection locked="0"/>
    </xf>
    <xf numFmtId="176" fontId="59" fillId="0" borderId="0" xfId="49" applyNumberFormat="1" applyFont="1" applyFill="1" applyBorder="1" applyAlignment="1" applyProtection="1">
      <alignment horizontal="center"/>
      <protection hidden="1"/>
    </xf>
    <xf numFmtId="0" fontId="65" fillId="34" borderId="10" xfId="0" applyFont="1" applyFill="1" applyBorder="1" applyAlignment="1" applyProtection="1">
      <alignment horizontal="justify" vertical="center"/>
      <protection hidden="1"/>
    </xf>
    <xf numFmtId="0" fontId="67" fillId="0" borderId="10" xfId="0" applyFont="1" applyBorder="1" applyAlignment="1" applyProtection="1">
      <alignment horizontal="center" vertical="center" wrapText="1"/>
      <protection locked="0"/>
    </xf>
    <xf numFmtId="1" fontId="59" fillId="8" borderId="10" xfId="0" applyNumberFormat="1" applyFont="1" applyFill="1" applyBorder="1" applyAlignment="1" applyProtection="1">
      <alignment horizontal="center"/>
      <protection hidden="1"/>
    </xf>
    <xf numFmtId="0" fontId="68" fillId="0" borderId="10" xfId="0" applyFont="1" applyBorder="1" applyAlignment="1" applyProtection="1">
      <alignment horizontal="center"/>
      <protection hidden="1"/>
    </xf>
    <xf numFmtId="0" fontId="59" fillId="35" borderId="10" xfId="0" applyFont="1" applyFill="1" applyBorder="1" applyAlignment="1" applyProtection="1">
      <alignment horizontal="center" vertical="center" wrapText="1"/>
      <protection hidden="1"/>
    </xf>
    <xf numFmtId="0" fontId="59" fillId="0" borderId="0" xfId="0" applyFont="1" applyAlignment="1" applyProtection="1">
      <alignment vertical="center" wrapText="1"/>
      <protection hidden="1"/>
    </xf>
    <xf numFmtId="0" fontId="69" fillId="8" borderId="13" xfId="0" applyFont="1" applyFill="1" applyBorder="1" applyAlignment="1">
      <alignment horizontal="center" vertical="center" wrapText="1"/>
    </xf>
    <xf numFmtId="0" fontId="59" fillId="0" borderId="10" xfId="0" applyFont="1" applyBorder="1" applyAlignment="1" applyProtection="1">
      <alignment vertical="center" wrapText="1"/>
      <protection hidden="1"/>
    </xf>
    <xf numFmtId="0" fontId="0" fillId="0" borderId="0" xfId="0" applyAlignment="1" applyProtection="1">
      <alignment vertical="center" wrapText="1"/>
      <protection hidden="1"/>
    </xf>
    <xf numFmtId="10" fontId="69" fillId="0" borderId="10" xfId="0" applyNumberFormat="1" applyFont="1"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10" fontId="0" fillId="0" borderId="15" xfId="0" applyNumberFormat="1" applyBorder="1" applyAlignment="1" applyProtection="1">
      <alignment horizontal="center" vertical="center"/>
      <protection hidden="1"/>
    </xf>
    <xf numFmtId="9" fontId="0" fillId="0" borderId="14" xfId="0" applyNumberFormat="1" applyBorder="1" applyAlignment="1" applyProtection="1">
      <alignment horizontal="right" vertical="center"/>
      <protection hidden="1"/>
    </xf>
    <xf numFmtId="10" fontId="0" fillId="0" borderId="11" xfId="48" applyNumberFormat="1" applyBorder="1" applyAlignment="1" applyProtection="1">
      <alignment horizontal="center" vertical="center"/>
      <protection hidden="1"/>
    </xf>
    <xf numFmtId="175" fontId="0" fillId="0" borderId="11" xfId="0" applyNumberFormat="1" applyBorder="1" applyAlignment="1" applyProtection="1">
      <alignment horizontal="center" vertical="center"/>
      <protection hidden="1"/>
    </xf>
    <xf numFmtId="10" fontId="0" fillId="0" borderId="15" xfId="48" applyNumberFormat="1" applyBorder="1" applyAlignment="1" applyProtection="1">
      <alignment horizontal="center" vertical="center"/>
      <protection hidden="1"/>
    </xf>
    <xf numFmtId="175" fontId="0" fillId="0" borderId="14" xfId="48" applyNumberFormat="1" applyBorder="1" applyAlignment="1" applyProtection="1">
      <alignment horizontal="right" vertical="top"/>
      <protection hidden="1"/>
    </xf>
    <xf numFmtId="10" fontId="0" fillId="0" borderId="15" xfId="0" applyNumberFormat="1" applyBorder="1" applyAlignment="1" applyProtection="1">
      <alignment horizontal="center" vertical="top"/>
      <protection hidden="1"/>
    </xf>
    <xf numFmtId="176" fontId="59" fillId="17" borderId="10" xfId="51" applyNumberFormat="1" applyFont="1" applyFill="1" applyBorder="1" applyAlignment="1" applyProtection="1">
      <alignment vertical="center"/>
      <protection hidden="1"/>
    </xf>
    <xf numFmtId="0" fontId="59" fillId="0" borderId="14" xfId="0" applyFont="1" applyBorder="1" applyAlignment="1" applyProtection="1">
      <alignment horizontal="right" vertical="center"/>
      <protection hidden="1"/>
    </xf>
    <xf numFmtId="176" fontId="59" fillId="0" borderId="15" xfId="0" applyNumberFormat="1" applyFont="1" applyBorder="1" applyAlignment="1" applyProtection="1">
      <alignment horizontal="center" vertical="center"/>
      <protection hidden="1"/>
    </xf>
    <xf numFmtId="9" fontId="59" fillId="0" borderId="14" xfId="0" applyNumberFormat="1" applyFont="1" applyBorder="1" applyAlignment="1" applyProtection="1">
      <alignment horizontal="right" vertical="center"/>
      <protection hidden="1"/>
    </xf>
    <xf numFmtId="176" fontId="59" fillId="0" borderId="11" xfId="48" applyNumberFormat="1" applyFont="1" applyBorder="1" applyAlignment="1" applyProtection="1">
      <alignment horizontal="center" vertical="center"/>
      <protection hidden="1"/>
    </xf>
    <xf numFmtId="175" fontId="59" fillId="0" borderId="11" xfId="0" applyNumberFormat="1" applyFont="1" applyBorder="1" applyAlignment="1" applyProtection="1">
      <alignment horizontal="center" vertical="center"/>
      <protection hidden="1"/>
    </xf>
    <xf numFmtId="172" fontId="59" fillId="0" borderId="15" xfId="48" applyNumberFormat="1" applyFont="1" applyBorder="1" applyAlignment="1" applyProtection="1">
      <alignment horizontal="center" vertical="center"/>
      <protection hidden="1"/>
    </xf>
    <xf numFmtId="172" fontId="59" fillId="0" borderId="14" xfId="48" applyNumberFormat="1" applyFont="1" applyBorder="1" applyAlignment="1" applyProtection="1">
      <alignment horizontal="right" vertical="center"/>
      <protection hidden="1"/>
    </xf>
    <xf numFmtId="10" fontId="59" fillId="0" borderId="15" xfId="0" applyNumberFormat="1" applyFont="1" applyBorder="1" applyAlignment="1" applyProtection="1">
      <alignment horizontal="center" vertical="center"/>
      <protection hidden="1"/>
    </xf>
    <xf numFmtId="0" fontId="0" fillId="0" borderId="10" xfId="0" applyBorder="1" applyAlignment="1">
      <alignment vertical="center"/>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33" fillId="0" borderId="0" xfId="0" applyFont="1" applyAlignment="1" applyProtection="1">
      <alignment vertical="center"/>
      <protection hidden="1"/>
    </xf>
    <xf numFmtId="43" fontId="34" fillId="0" borderId="0" xfId="47" applyFont="1" applyFill="1" applyAlignment="1" applyProtection="1">
      <alignment vertical="center"/>
      <protection hidden="1"/>
    </xf>
    <xf numFmtId="0" fontId="34" fillId="0" borderId="0" xfId="0" applyFont="1" applyAlignment="1" applyProtection="1">
      <alignment vertical="center" wrapText="1"/>
      <protection hidden="1"/>
    </xf>
    <xf numFmtId="0" fontId="44" fillId="0" borderId="0" xfId="0" applyFont="1" applyAlignment="1" applyProtection="1">
      <alignment vertical="center" wrapText="1"/>
      <protection hidden="1"/>
    </xf>
    <xf numFmtId="0" fontId="59" fillId="0" borderId="18" xfId="0" applyFont="1" applyBorder="1" applyAlignment="1" applyProtection="1">
      <alignment horizontal="center" vertical="center"/>
      <protection hidden="1"/>
    </xf>
    <xf numFmtId="0" fontId="59" fillId="0" borderId="10" xfId="0" applyFont="1" applyBorder="1" applyAlignment="1" applyProtection="1">
      <alignment horizontal="center" vertical="center" wrapText="1"/>
      <protection hidden="1"/>
    </xf>
    <xf numFmtId="0" fontId="0" fillId="0" borderId="10" xfId="0" applyBorder="1" applyAlignment="1" applyProtection="1">
      <alignment vertical="center" wrapText="1"/>
      <protection locked="0"/>
    </xf>
    <xf numFmtId="41" fontId="0" fillId="0" borderId="10" xfId="48" applyFont="1" applyBorder="1" applyAlignment="1" applyProtection="1">
      <alignment vertical="center"/>
      <protection locked="0"/>
    </xf>
    <xf numFmtId="0" fontId="0" fillId="0" borderId="10" xfId="0" applyBorder="1" applyAlignment="1" applyProtection="1">
      <alignment/>
      <protection locked="0"/>
    </xf>
    <xf numFmtId="0" fontId="59" fillId="8" borderId="10" xfId="0" applyFont="1" applyFill="1" applyBorder="1" applyAlignment="1" applyProtection="1">
      <alignment horizontal="center" vertical="center"/>
      <protection hidden="1"/>
    </xf>
    <xf numFmtId="9" fontId="0" fillId="17" borderId="10" xfId="0" applyNumberFormat="1" applyFill="1" applyBorder="1" applyAlignment="1" applyProtection="1">
      <alignment/>
      <protection locked="0"/>
    </xf>
    <xf numFmtId="41" fontId="0" fillId="17" borderId="10" xfId="48" applyFont="1" applyFill="1" applyBorder="1" applyAlignment="1" applyProtection="1">
      <alignment/>
      <protection locked="0"/>
    </xf>
    <xf numFmtId="9" fontId="0" fillId="0" borderId="10" xfId="0" applyNumberFormat="1" applyBorder="1" applyAlignment="1" applyProtection="1">
      <alignment/>
      <protection locked="0"/>
    </xf>
    <xf numFmtId="41" fontId="0" fillId="0" borderId="10" xfId="48" applyFont="1" applyBorder="1" applyAlignment="1" applyProtection="1">
      <alignment/>
      <protection locked="0"/>
    </xf>
    <xf numFmtId="0" fontId="70" fillId="0" borderId="0" xfId="0" applyFont="1" applyAlignment="1" applyProtection="1">
      <alignment/>
      <protection hidden="1"/>
    </xf>
    <xf numFmtId="0" fontId="59" fillId="0" borderId="10" xfId="0" applyFont="1" applyBorder="1" applyAlignment="1" applyProtection="1">
      <alignment horizontal="center"/>
      <protection hidden="1"/>
    </xf>
    <xf numFmtId="9"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0" fontId="59" fillId="0" borderId="0" xfId="0" applyFont="1" applyAlignment="1" applyProtection="1">
      <alignment horizontal="center"/>
      <protection hidden="1"/>
    </xf>
    <xf numFmtId="0" fontId="71" fillId="0" borderId="0" xfId="0" applyFont="1" applyAlignment="1" applyProtection="1">
      <alignment/>
      <protection hidden="1"/>
    </xf>
    <xf numFmtId="0" fontId="0" fillId="36" borderId="0" xfId="0" applyFill="1" applyAlignment="1">
      <alignment/>
    </xf>
    <xf numFmtId="0" fontId="0" fillId="36" borderId="0" xfId="0" applyFill="1" applyAlignment="1">
      <alignment horizontal="center"/>
    </xf>
    <xf numFmtId="0" fontId="0" fillId="0" borderId="0" xfId="0" applyAlignment="1">
      <alignment horizontal="center" vertical="center" wrapText="1"/>
    </xf>
    <xf numFmtId="0" fontId="64" fillId="0" borderId="10" xfId="0" applyFont="1" applyBorder="1" applyAlignment="1" applyProtection="1">
      <alignment vertical="center"/>
      <protection hidden="1"/>
    </xf>
    <xf numFmtId="0" fontId="0" fillId="0" borderId="0" xfId="0" applyAlignment="1">
      <alignment horizontal="center" vertical="center"/>
    </xf>
    <xf numFmtId="0" fontId="59" fillId="0" borderId="0" xfId="0" applyFont="1" applyAlignment="1" applyProtection="1">
      <alignment horizontal="center" vertical="center"/>
      <protection hidden="1"/>
    </xf>
    <xf numFmtId="0" fontId="59" fillId="0" borderId="0" xfId="0" applyFont="1" applyAlignment="1" applyProtection="1">
      <alignment horizontal="center" vertical="center" wrapText="1"/>
      <protection hidden="1"/>
    </xf>
    <xf numFmtId="0" fontId="0" fillId="0" borderId="0" xfId="0" applyAlignment="1" applyProtection="1">
      <alignment horizontal="right" vertical="center"/>
      <protection hidden="1"/>
    </xf>
    <xf numFmtId="0" fontId="0" fillId="0" borderId="0" xfId="0" applyAlignment="1" applyProtection="1">
      <alignment horizontal="right" vertical="center"/>
      <protection locked="0"/>
    </xf>
    <xf numFmtId="0" fontId="0" fillId="0" borderId="0" xfId="0" applyAlignment="1">
      <alignment vertical="center"/>
    </xf>
    <xf numFmtId="0" fontId="37" fillId="0" borderId="0" xfId="0" applyFont="1" applyAlignment="1">
      <alignment vertical="center"/>
    </xf>
    <xf numFmtId="0" fontId="62" fillId="37" borderId="19" xfId="0" applyFont="1" applyFill="1" applyBorder="1" applyAlignment="1" applyProtection="1">
      <alignment horizontal="center" vertical="center"/>
      <protection hidden="1"/>
    </xf>
    <xf numFmtId="0" fontId="62" fillId="37" borderId="20" xfId="0" applyFont="1" applyFill="1" applyBorder="1" applyAlignment="1" applyProtection="1">
      <alignment horizontal="center" vertical="center"/>
      <protection hidden="1"/>
    </xf>
    <xf numFmtId="0" fontId="62" fillId="37" borderId="19" xfId="0" applyFont="1" applyFill="1" applyBorder="1" applyAlignment="1" applyProtection="1">
      <alignment horizontal="center" vertical="center" wrapText="1"/>
      <protection hidden="1"/>
    </xf>
    <xf numFmtId="0" fontId="62" fillId="37" borderId="20" xfId="0" applyFont="1" applyFill="1" applyBorder="1" applyAlignment="1" applyProtection="1">
      <alignment horizontal="center" vertical="center" wrapText="1"/>
      <protection hidden="1"/>
    </xf>
    <xf numFmtId="0" fontId="62" fillId="37" borderId="21" xfId="0" applyFont="1" applyFill="1" applyBorder="1" applyAlignment="1" applyProtection="1">
      <alignment horizontal="center" vertical="center"/>
      <protection hidden="1"/>
    </xf>
    <xf numFmtId="0" fontId="62" fillId="37" borderId="22" xfId="0" applyFont="1" applyFill="1" applyBorder="1" applyAlignment="1" applyProtection="1">
      <alignment horizontal="center" vertical="center" wrapText="1"/>
      <protection hidden="1"/>
    </xf>
    <xf numFmtId="0" fontId="62" fillId="37" borderId="10" xfId="0" applyFont="1" applyFill="1" applyBorder="1" applyAlignment="1" applyProtection="1">
      <alignment horizontal="center" vertical="center" wrapText="1"/>
      <protection hidden="1"/>
    </xf>
    <xf numFmtId="0" fontId="64" fillId="34" borderId="23" xfId="0" applyFont="1" applyFill="1" applyBorder="1" applyAlignment="1" applyProtection="1">
      <alignment vertical="center"/>
      <protection hidden="1" locked="0"/>
    </xf>
    <xf numFmtId="0" fontId="0" fillId="0" borderId="24" xfId="0" applyBorder="1" applyAlignment="1">
      <alignment horizontal="center" vertical="center"/>
    </xf>
    <xf numFmtId="0" fontId="64" fillId="34" borderId="25" xfId="0" applyFont="1" applyFill="1" applyBorder="1" applyAlignment="1" applyProtection="1">
      <alignment horizontal="center" vertical="center"/>
      <protection hidden="1" locked="0"/>
    </xf>
    <xf numFmtId="0" fontId="64" fillId="34" borderId="25" xfId="0" applyFont="1" applyFill="1" applyBorder="1" applyAlignment="1" applyProtection="1">
      <alignment vertical="center"/>
      <protection hidden="1" locked="0"/>
    </xf>
    <xf numFmtId="0" fontId="0" fillId="0" borderId="10" xfId="0" applyBorder="1" applyAlignment="1">
      <alignment horizontal="center" vertical="center"/>
    </xf>
    <xf numFmtId="0" fontId="0" fillId="34" borderId="26" xfId="0" applyFill="1" applyBorder="1" applyAlignment="1" applyProtection="1">
      <alignment vertical="center"/>
      <protection hidden="1"/>
    </xf>
    <xf numFmtId="0" fontId="0" fillId="34" borderId="27" xfId="0" applyFill="1" applyBorder="1" applyAlignment="1" applyProtection="1">
      <alignment vertical="center"/>
      <protection hidden="1"/>
    </xf>
    <xf numFmtId="0" fontId="0" fillId="34" borderId="0" xfId="0" applyFill="1" applyAlignment="1">
      <alignment horizontal="center" vertical="center"/>
    </xf>
    <xf numFmtId="0" fontId="0" fillId="34" borderId="27" xfId="0" applyFill="1" applyBorder="1" applyAlignment="1">
      <alignment horizontal="center" vertical="center"/>
    </xf>
    <xf numFmtId="0" fontId="0" fillId="0" borderId="18" xfId="0" applyBorder="1" applyAlignment="1">
      <alignment horizontal="center" vertical="center"/>
    </xf>
    <xf numFmtId="0" fontId="66" fillId="0" borderId="0" xfId="0" applyFont="1" applyAlignment="1" applyProtection="1">
      <alignment horizontal="center" vertical="center"/>
      <protection hidden="1" locked="0"/>
    </xf>
    <xf numFmtId="0" fontId="66" fillId="0" borderId="0" xfId="0" applyFont="1" applyAlignment="1">
      <alignment horizontal="center" vertical="center"/>
    </xf>
    <xf numFmtId="0" fontId="66" fillId="37" borderId="0" xfId="0" applyFont="1" applyFill="1" applyAlignment="1" applyProtection="1">
      <alignment horizontal="center" vertical="center"/>
      <protection hidden="1" locked="0"/>
    </xf>
    <xf numFmtId="0" fontId="69" fillId="0" borderId="16" xfId="0" applyFont="1" applyBorder="1" applyAlignment="1" applyProtection="1">
      <alignment vertical="center"/>
      <protection hidden="1"/>
    </xf>
    <xf numFmtId="0" fontId="69" fillId="0" borderId="0" xfId="0" applyFont="1" applyAlignment="1" applyProtection="1">
      <alignment vertical="center"/>
      <protection hidden="1"/>
    </xf>
    <xf numFmtId="0" fontId="0" fillId="0" borderId="16" xfId="0" applyBorder="1" applyAlignment="1" applyProtection="1">
      <alignment vertical="center" wrapText="1"/>
      <protection hidden="1"/>
    </xf>
    <xf numFmtId="0" fontId="72" fillId="0" borderId="0" xfId="0" applyFont="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73" fillId="0" borderId="0" xfId="0" applyFont="1" applyAlignment="1" applyProtection="1">
      <alignment vertical="center"/>
      <protection hidden="1"/>
    </xf>
    <xf numFmtId="0" fontId="59" fillId="0" borderId="10" xfId="0" applyFont="1" applyBorder="1" applyAlignment="1" applyProtection="1">
      <alignment vertical="center"/>
      <protection hidden="1"/>
    </xf>
    <xf numFmtId="173" fontId="74" fillId="0" borderId="0" xfId="0" applyNumberFormat="1" applyFont="1" applyAlignment="1">
      <alignment horizontal="justify" vertical="center"/>
    </xf>
    <xf numFmtId="0" fontId="0" fillId="0" borderId="0" xfId="0" applyAlignment="1" applyProtection="1">
      <alignment horizontal="right" vertical="top"/>
      <protection hidden="1"/>
    </xf>
    <xf numFmtId="10" fontId="0" fillId="0" borderId="0" xfId="0" applyNumberFormat="1" applyAlignment="1" applyProtection="1">
      <alignment horizontal="center" vertical="top"/>
      <protection hidden="1"/>
    </xf>
    <xf numFmtId="9" fontId="0" fillId="0" borderId="0" xfId="0" applyNumberFormat="1" applyAlignment="1" applyProtection="1">
      <alignment horizontal="right" vertical="top"/>
      <protection hidden="1"/>
    </xf>
    <xf numFmtId="10" fontId="0" fillId="0" borderId="0" xfId="48" applyNumberFormat="1" applyAlignment="1" applyProtection="1">
      <alignment horizontal="center" vertical="top"/>
      <protection hidden="1"/>
    </xf>
    <xf numFmtId="175" fontId="0" fillId="0" borderId="0" xfId="0" applyNumberFormat="1" applyAlignment="1" applyProtection="1">
      <alignment horizontal="center" vertical="top"/>
      <protection hidden="1"/>
    </xf>
    <xf numFmtId="10" fontId="0" fillId="0" borderId="0" xfId="48" applyNumberFormat="1" applyAlignment="1" applyProtection="1">
      <alignment horizontal="right" vertical="top"/>
      <protection hidden="1"/>
    </xf>
    <xf numFmtId="173" fontId="59" fillId="0" borderId="0" xfId="0" applyNumberFormat="1" applyFont="1" applyAlignment="1">
      <alignment/>
    </xf>
    <xf numFmtId="0" fontId="69" fillId="0" borderId="0" xfId="0" applyFont="1" applyAlignment="1" applyProtection="1">
      <alignment horizontal="center" vertical="center" wrapText="1"/>
      <protection hidden="1"/>
    </xf>
    <xf numFmtId="0" fontId="61" fillId="0" borderId="0" xfId="0" applyFont="1" applyAlignment="1" applyProtection="1">
      <alignment vertical="center"/>
      <protection hidden="1"/>
    </xf>
    <xf numFmtId="43" fontId="0" fillId="0" borderId="0" xfId="47" applyFont="1" applyAlignment="1" applyProtection="1">
      <alignment vertical="center"/>
      <protection hidden="1"/>
    </xf>
    <xf numFmtId="0" fontId="64" fillId="37" borderId="0" xfId="0" applyFont="1" applyFill="1" applyAlignment="1" applyProtection="1">
      <alignment vertical="center"/>
      <protection hidden="1" locked="0"/>
    </xf>
    <xf numFmtId="0" fontId="64" fillId="0" borderId="0" xfId="0" applyFont="1" applyAlignment="1" applyProtection="1">
      <alignment vertical="center"/>
      <protection hidden="1"/>
    </xf>
    <xf numFmtId="0" fontId="8" fillId="38" borderId="18" xfId="0" applyFont="1" applyFill="1" applyBorder="1" applyAlignment="1" applyProtection="1">
      <alignment horizontal="center" vertical="center"/>
      <protection hidden="1"/>
    </xf>
    <xf numFmtId="0" fontId="8" fillId="38" borderId="18" xfId="0" applyFont="1" applyFill="1" applyBorder="1" applyAlignment="1" applyProtection="1">
      <alignment horizontal="justify" vertical="center"/>
      <protection hidden="1"/>
    </xf>
    <xf numFmtId="0" fontId="0" fillId="0" borderId="0" xfId="0" applyAlignment="1" applyProtection="1">
      <alignment horizontal="center" vertical="center"/>
      <protection hidden="1"/>
    </xf>
    <xf numFmtId="0" fontId="65" fillId="34" borderId="10" xfId="0" applyFont="1" applyFill="1" applyBorder="1" applyAlignment="1" applyProtection="1">
      <alignment horizontal="center" vertical="center"/>
      <protection hidden="1"/>
    </xf>
    <xf numFmtId="175" fontId="40" fillId="34" borderId="10" xfId="54" applyNumberFormat="1" applyFont="1" applyFill="1" applyBorder="1" applyAlignment="1" applyProtection="1">
      <alignment horizontal="center" vertical="center"/>
      <protection hidden="1"/>
    </xf>
    <xf numFmtId="10" fontId="40" fillId="34" borderId="10" xfId="54" applyNumberFormat="1" applyFont="1" applyFill="1" applyBorder="1" applyAlignment="1" applyProtection="1">
      <alignment horizontal="center" vertical="center"/>
      <protection hidden="1"/>
    </xf>
    <xf numFmtId="0" fontId="75" fillId="0" borderId="0" xfId="0" applyFont="1" applyAlignment="1" applyProtection="1">
      <alignment horizontal="justify" vertical="top" wrapText="1"/>
      <protection locked="0"/>
    </xf>
    <xf numFmtId="0" fontId="75" fillId="0" borderId="0" xfId="0" applyFont="1" applyAlignment="1" applyProtection="1">
      <alignment vertical="top" wrapText="1"/>
      <protection locked="0"/>
    </xf>
    <xf numFmtId="0" fontId="65" fillId="34" borderId="0" xfId="0" applyFont="1" applyFill="1" applyAlignment="1" applyProtection="1">
      <alignment horizontal="center" vertical="center"/>
      <protection hidden="1"/>
    </xf>
    <xf numFmtId="0" fontId="0" fillId="0" borderId="0" xfId="0" applyAlignment="1" applyProtection="1">
      <alignment horizontal="center" vertical="top" wrapText="1"/>
      <protection locked="0"/>
    </xf>
    <xf numFmtId="0" fontId="75" fillId="0" borderId="16" xfId="0" applyFont="1" applyBorder="1" applyAlignment="1" applyProtection="1">
      <alignment vertical="top" wrapText="1"/>
      <protection locked="0"/>
    </xf>
    <xf numFmtId="10" fontId="0" fillId="0" borderId="0" xfId="0" applyNumberFormat="1" applyAlignment="1" applyProtection="1">
      <alignment vertical="center"/>
      <protection hidden="1"/>
    </xf>
    <xf numFmtId="0" fontId="59" fillId="0" borderId="10" xfId="0" applyFont="1" applyBorder="1" applyAlignment="1" applyProtection="1">
      <alignment horizontal="center" vertical="center"/>
      <protection hidden="1"/>
    </xf>
    <xf numFmtId="0" fontId="59" fillId="0" borderId="18" xfId="0" applyFont="1" applyBorder="1" applyAlignment="1" applyProtection="1">
      <alignment horizontal="center"/>
      <protection hidden="1"/>
    </xf>
    <xf numFmtId="41" fontId="0" fillId="0" borderId="13" xfId="48" applyFont="1" applyBorder="1" applyAlignment="1" applyProtection="1">
      <alignment vertical="top" wrapText="1"/>
      <protection locked="0"/>
    </xf>
    <xf numFmtId="41" fontId="0" fillId="0" borderId="10" xfId="48" applyFont="1" applyBorder="1" applyAlignment="1" applyProtection="1">
      <alignment/>
      <protection locked="0"/>
    </xf>
    <xf numFmtId="0" fontId="0" fillId="0" borderId="10" xfId="0" applyBorder="1" applyAlignment="1" applyProtection="1">
      <alignment/>
      <protection hidden="1"/>
    </xf>
    <xf numFmtId="0" fontId="0" fillId="17" borderId="10" xfId="0" applyFill="1" applyBorder="1" applyAlignment="1" applyProtection="1">
      <alignment/>
      <protection locked="0"/>
    </xf>
    <xf numFmtId="41" fontId="0" fillId="17" borderId="10" xfId="48" applyFont="1" applyFill="1" applyBorder="1" applyAlignment="1" applyProtection="1">
      <alignment/>
      <protection locked="0"/>
    </xf>
    <xf numFmtId="0" fontId="68" fillId="0" borderId="10" xfId="0" applyFont="1" applyBorder="1" applyAlignment="1" applyProtection="1">
      <alignment horizontal="center" vertical="center"/>
      <protection hidden="1"/>
    </xf>
    <xf numFmtId="0" fontId="66" fillId="17" borderId="10" xfId="0" applyFont="1" applyFill="1" applyBorder="1" applyAlignment="1" applyProtection="1">
      <alignment horizontal="center"/>
      <protection hidden="1" locked="0"/>
    </xf>
    <xf numFmtId="9" fontId="0" fillId="0" borderId="0" xfId="0" applyNumberFormat="1" applyAlignment="1" applyProtection="1">
      <alignment/>
      <protection hidden="1"/>
    </xf>
    <xf numFmtId="0" fontId="0" fillId="0" borderId="10" xfId="0" applyBorder="1" applyAlignment="1" applyProtection="1">
      <alignment vertical="top" wrapText="1"/>
      <protection locked="0"/>
    </xf>
    <xf numFmtId="2" fontId="0" fillId="17" borderId="10" xfId="54" applyNumberFormat="1" applyFont="1" applyFill="1" applyBorder="1" applyAlignment="1" applyProtection="1">
      <alignment/>
      <protection locked="0"/>
    </xf>
    <xf numFmtId="10" fontId="0" fillId="0" borderId="0" xfId="54" applyNumberFormat="1" applyFont="1" applyFill="1" applyAlignment="1" applyProtection="1">
      <alignment/>
      <protection locked="0"/>
    </xf>
    <xf numFmtId="41" fontId="0" fillId="0" borderId="0" xfId="48" applyFont="1" applyFill="1" applyAlignment="1" applyProtection="1">
      <alignment/>
      <protection locked="0"/>
    </xf>
    <xf numFmtId="0" fontId="0" fillId="0" borderId="28" xfId="0" applyBorder="1" applyAlignment="1" applyProtection="1">
      <alignment vertical="center" wrapText="1"/>
      <protection locked="0"/>
    </xf>
    <xf numFmtId="0" fontId="0" fillId="0" borderId="25" xfId="0" applyBorder="1" applyAlignment="1" applyProtection="1">
      <alignment vertical="center" wrapText="1"/>
      <protection locked="0"/>
    </xf>
    <xf numFmtId="176" fontId="0" fillId="17" borderId="0" xfId="0" applyNumberFormat="1" applyFill="1" applyAlignment="1" applyProtection="1">
      <alignment/>
      <protection locked="0"/>
    </xf>
    <xf numFmtId="0" fontId="59" fillId="0" borderId="0" xfId="0" applyFont="1" applyFill="1" applyAlignment="1" applyProtection="1">
      <alignment horizontal="center"/>
      <protection hidden="1"/>
    </xf>
    <xf numFmtId="0" fontId="0" fillId="0" borderId="0" xfId="0" applyFill="1" applyAlignment="1" applyProtection="1">
      <alignment horizontal="justify" vertical="center" wrapText="1"/>
      <protection hidden="1"/>
    </xf>
    <xf numFmtId="0" fontId="59" fillId="0" borderId="0" xfId="0" applyFont="1" applyFill="1" applyAlignment="1" applyProtection="1">
      <alignment horizontal="center" vertical="center" wrapText="1"/>
      <protection hidden="1"/>
    </xf>
    <xf numFmtId="0" fontId="0" fillId="0" borderId="0" xfId="0" applyFill="1" applyAlignment="1" applyProtection="1">
      <alignment/>
      <protection hidden="1"/>
    </xf>
    <xf numFmtId="0" fontId="59" fillId="0" borderId="0" xfId="0" applyFont="1" applyFill="1" applyAlignment="1" applyProtection="1">
      <alignment horizontal="center" vertical="center"/>
      <protection hidden="1"/>
    </xf>
    <xf numFmtId="0" fontId="0" fillId="0" borderId="28" xfId="0" applyBorder="1" applyAlignment="1" applyProtection="1">
      <alignment horizontal="left"/>
      <protection locked="0"/>
    </xf>
    <xf numFmtId="0" fontId="67" fillId="0" borderId="10" xfId="0" applyFont="1" applyBorder="1" applyAlignment="1" applyProtection="1">
      <alignment horizontal="center" vertical="center"/>
      <protection hidden="1"/>
    </xf>
    <xf numFmtId="0" fontId="66" fillId="0" borderId="10" xfId="0" applyFont="1" applyBorder="1" applyAlignment="1" applyProtection="1">
      <alignment horizontal="center" vertical="center"/>
      <protection hidden="1"/>
    </xf>
    <xf numFmtId="9" fontId="66" fillId="0" borderId="10" xfId="0" applyNumberFormat="1" applyFont="1" applyBorder="1" applyAlignment="1" applyProtection="1">
      <alignment horizontal="center" vertical="center"/>
      <protection hidden="1"/>
    </xf>
    <xf numFmtId="0" fontId="66" fillId="0" borderId="10" xfId="0" applyFont="1" applyBorder="1" applyAlignment="1" applyProtection="1">
      <alignment horizontal="center" vertical="top" wrapText="1"/>
      <protection locked="0"/>
    </xf>
    <xf numFmtId="173" fontId="74" fillId="0" borderId="10" xfId="0" applyNumberFormat="1" applyFont="1" applyBorder="1" applyAlignment="1">
      <alignment horizontal="right" vertical="center"/>
    </xf>
    <xf numFmtId="0" fontId="69" fillId="19" borderId="10" xfId="0" applyFont="1" applyFill="1" applyBorder="1" applyAlignment="1">
      <alignment horizontal="center" vertical="center"/>
    </xf>
    <xf numFmtId="0" fontId="59" fillId="19" borderId="10" xfId="0" applyFont="1" applyFill="1" applyBorder="1" applyAlignment="1" applyProtection="1">
      <alignment vertical="center" wrapText="1"/>
      <protection hidden="1"/>
    </xf>
    <xf numFmtId="10" fontId="69" fillId="19" borderId="10" xfId="0" applyNumberFormat="1" applyFont="1" applyFill="1" applyBorder="1" applyAlignment="1" applyProtection="1">
      <alignment horizontal="center" vertical="center" wrapText="1"/>
      <protection hidden="1"/>
    </xf>
    <xf numFmtId="10" fontId="0" fillId="19" borderId="14" xfId="0" applyNumberFormat="1" applyFill="1" applyBorder="1" applyAlignment="1" applyProtection="1">
      <alignment horizontal="center" vertical="center"/>
      <protection hidden="1"/>
    </xf>
    <xf numFmtId="175" fontId="0" fillId="19" borderId="15" xfId="0" applyNumberFormat="1" applyFill="1" applyBorder="1" applyAlignment="1" applyProtection="1">
      <alignment horizontal="center" vertical="center"/>
      <protection hidden="1"/>
    </xf>
    <xf numFmtId="9" fontId="0" fillId="19" borderId="14" xfId="0" applyNumberFormat="1" applyFill="1" applyBorder="1" applyAlignment="1" applyProtection="1">
      <alignment horizontal="right" vertical="center"/>
      <protection hidden="1"/>
    </xf>
    <xf numFmtId="10" fontId="0" fillId="19" borderId="11" xfId="48" applyNumberFormat="1" applyFill="1" applyBorder="1" applyAlignment="1" applyProtection="1">
      <alignment horizontal="center" vertical="center"/>
      <protection hidden="1"/>
    </xf>
    <xf numFmtId="175" fontId="0" fillId="19" borderId="11" xfId="0" applyNumberFormat="1" applyFill="1" applyBorder="1" applyAlignment="1" applyProtection="1">
      <alignment horizontal="center" vertical="center"/>
      <protection hidden="1"/>
    </xf>
    <xf numFmtId="175" fontId="0" fillId="19" borderId="15" xfId="48" applyNumberFormat="1" applyFont="1" applyFill="1" applyBorder="1" applyAlignment="1" applyProtection="1">
      <alignment horizontal="center" vertical="center"/>
      <protection hidden="1"/>
    </xf>
    <xf numFmtId="175" fontId="0" fillId="19" borderId="14" xfId="48" applyNumberFormat="1" applyFill="1" applyBorder="1" applyAlignment="1" applyProtection="1">
      <alignment horizontal="right" vertical="top"/>
      <protection hidden="1"/>
    </xf>
    <xf numFmtId="10" fontId="0" fillId="19" borderId="15" xfId="0" applyNumberFormat="1" applyFill="1" applyBorder="1" applyAlignment="1" applyProtection="1">
      <alignment horizontal="center" vertical="top"/>
      <protection hidden="1"/>
    </xf>
    <xf numFmtId="176" fontId="59" fillId="19" borderId="10" xfId="51" applyNumberFormat="1" applyFont="1" applyFill="1" applyBorder="1" applyAlignment="1" applyProtection="1">
      <alignment vertical="center"/>
      <protection hidden="1"/>
    </xf>
    <xf numFmtId="0" fontId="59" fillId="19" borderId="28" xfId="0" applyFont="1" applyFill="1" applyBorder="1" applyAlignment="1" applyProtection="1">
      <alignment horizontal="right" vertical="center"/>
      <protection hidden="1"/>
    </xf>
    <xf numFmtId="176" fontId="59" fillId="19" borderId="25" xfId="0" applyNumberFormat="1" applyFont="1" applyFill="1" applyBorder="1" applyAlignment="1" applyProtection="1">
      <alignment horizontal="center" vertical="center"/>
      <protection hidden="1"/>
    </xf>
    <xf numFmtId="9" fontId="59" fillId="19" borderId="28" xfId="0" applyNumberFormat="1" applyFont="1" applyFill="1" applyBorder="1" applyAlignment="1" applyProtection="1">
      <alignment horizontal="right" vertical="center"/>
      <protection hidden="1"/>
    </xf>
    <xf numFmtId="176" fontId="59" fillId="19" borderId="11" xfId="48" applyNumberFormat="1" applyFont="1" applyFill="1" applyBorder="1" applyAlignment="1" applyProtection="1">
      <alignment horizontal="center" vertical="center"/>
      <protection hidden="1"/>
    </xf>
    <xf numFmtId="175" fontId="59" fillId="19" borderId="11" xfId="0" applyNumberFormat="1" applyFont="1" applyFill="1" applyBorder="1" applyAlignment="1" applyProtection="1">
      <alignment horizontal="center" vertical="center"/>
      <protection hidden="1"/>
    </xf>
    <xf numFmtId="172" fontId="59" fillId="19" borderId="15" xfId="48" applyNumberFormat="1" applyFont="1" applyFill="1" applyBorder="1" applyAlignment="1" applyProtection="1">
      <alignment horizontal="center" vertical="center"/>
      <protection hidden="1"/>
    </xf>
    <xf numFmtId="172" fontId="59" fillId="19" borderId="14" xfId="48" applyNumberFormat="1" applyFont="1" applyFill="1" applyBorder="1" applyAlignment="1" applyProtection="1">
      <alignment horizontal="right" vertical="center"/>
      <protection hidden="1"/>
    </xf>
    <xf numFmtId="10" fontId="59" fillId="19" borderId="15" xfId="0"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43" fontId="0" fillId="0" borderId="0" xfId="47" applyFont="1" applyFill="1" applyAlignment="1" applyProtection="1">
      <alignment vertical="center"/>
      <protection hidden="1"/>
    </xf>
    <xf numFmtId="43" fontId="0" fillId="0" borderId="0" xfId="47" applyFont="1" applyFill="1" applyAlignment="1" applyProtection="1">
      <alignment/>
      <protection hidden="1"/>
    </xf>
    <xf numFmtId="43" fontId="0" fillId="0" borderId="0" xfId="0" applyNumberFormat="1" applyFill="1" applyAlignment="1" applyProtection="1">
      <alignment/>
      <protection hidden="1"/>
    </xf>
    <xf numFmtId="0" fontId="59" fillId="0" borderId="11" xfId="0" applyFont="1" applyBorder="1" applyAlignment="1" applyProtection="1">
      <alignment vertical="center"/>
      <protection locked="0"/>
    </xf>
    <xf numFmtId="14" fontId="0" fillId="0" borderId="12" xfId="0" applyNumberFormat="1" applyFont="1" applyBorder="1" applyAlignment="1" applyProtection="1">
      <alignment vertical="center"/>
      <protection locked="0"/>
    </xf>
    <xf numFmtId="0" fontId="59" fillId="0" borderId="10" xfId="0" applyFont="1" applyBorder="1" applyAlignment="1" applyProtection="1">
      <alignment horizontal="center" vertical="center" wrapText="1"/>
      <protection hidden="1"/>
    </xf>
    <xf numFmtId="0" fontId="68" fillId="0" borderId="10" xfId="0" applyFont="1" applyFill="1" applyBorder="1" applyAlignment="1" applyProtection="1">
      <alignment horizontal="center"/>
      <protection hidden="1"/>
    </xf>
    <xf numFmtId="0" fontId="67" fillId="0" borderId="10" xfId="0" applyFont="1" applyFill="1" applyBorder="1" applyAlignment="1" applyProtection="1">
      <alignment horizontal="center" vertical="center"/>
      <protection hidden="1"/>
    </xf>
    <xf numFmtId="0" fontId="66" fillId="0" borderId="10" xfId="0" applyFont="1" applyFill="1" applyBorder="1" applyAlignment="1" applyProtection="1">
      <alignment horizontal="center" vertical="center"/>
      <protection hidden="1"/>
    </xf>
    <xf numFmtId="0" fontId="66" fillId="8" borderId="10" xfId="0" applyFont="1" applyFill="1" applyBorder="1" applyAlignment="1" applyProtection="1">
      <alignment horizontal="justify" vertical="center"/>
      <protection hidden="1" locked="0"/>
    </xf>
    <xf numFmtId="0" fontId="44" fillId="0" borderId="0" xfId="0" applyFont="1" applyBorder="1" applyAlignment="1" applyProtection="1">
      <alignment horizontal="right" vertical="top"/>
      <protection hidden="1"/>
    </xf>
    <xf numFmtId="10" fontId="44" fillId="0" borderId="0" xfId="0" applyNumberFormat="1" applyFont="1" applyBorder="1" applyAlignment="1" applyProtection="1">
      <alignment horizontal="center" vertical="top"/>
      <protection hidden="1"/>
    </xf>
    <xf numFmtId="9" fontId="44" fillId="0" borderId="0" xfId="0" applyNumberFormat="1" applyFont="1" applyBorder="1" applyAlignment="1" applyProtection="1">
      <alignment horizontal="right" vertical="top"/>
      <protection hidden="1"/>
    </xf>
    <xf numFmtId="10" fontId="44" fillId="0" borderId="0" xfId="48" applyNumberFormat="1" applyFont="1" applyBorder="1" applyAlignment="1" applyProtection="1">
      <alignment horizontal="center" vertical="top"/>
      <protection hidden="1"/>
    </xf>
    <xf numFmtId="10" fontId="44" fillId="0" borderId="0" xfId="48" applyNumberFormat="1" applyFont="1" applyBorder="1" applyAlignment="1" applyProtection="1">
      <alignment horizontal="right" vertical="top"/>
      <protection hidden="1"/>
    </xf>
    <xf numFmtId="0" fontId="47" fillId="0" borderId="0" xfId="0" applyFont="1" applyFill="1" applyBorder="1" applyAlignment="1" applyProtection="1">
      <alignment vertical="center" wrapText="1"/>
      <protection hidden="1"/>
    </xf>
    <xf numFmtId="0" fontId="60" fillId="0" borderId="0" xfId="0" applyFont="1" applyAlignment="1" applyProtection="1">
      <alignment horizontal="center" vertical="center"/>
      <protection hidden="1"/>
    </xf>
    <xf numFmtId="176" fontId="0" fillId="0" borderId="10" xfId="51" applyNumberFormat="1" applyBorder="1" applyAlignment="1" applyProtection="1">
      <alignment vertical="center"/>
      <protection locked="0"/>
    </xf>
    <xf numFmtId="10" fontId="0" fillId="0" borderId="10" xfId="0" applyNumberFormat="1" applyBorder="1" applyAlignment="1" applyProtection="1">
      <alignment vertical="center"/>
      <protection locked="0"/>
    </xf>
    <xf numFmtId="0" fontId="0" fillId="0" borderId="0" xfId="0" applyFill="1" applyBorder="1" applyAlignment="1" applyProtection="1">
      <alignment/>
      <protection hidden="1"/>
    </xf>
    <xf numFmtId="0" fontId="66" fillId="0" borderId="0" xfId="0" applyFont="1" applyFill="1" applyBorder="1" applyAlignment="1" applyProtection="1">
      <alignment horizontal="center"/>
      <protection hidden="1" locked="0"/>
    </xf>
    <xf numFmtId="173" fontId="74" fillId="0" borderId="0" xfId="0" applyNumberFormat="1" applyFont="1" applyFill="1" applyBorder="1" applyAlignment="1">
      <alignment horizontal="right" vertical="center"/>
    </xf>
    <xf numFmtId="175" fontId="0" fillId="0" borderId="0" xfId="0" applyNumberFormat="1" applyFill="1" applyBorder="1" applyAlignment="1" applyProtection="1">
      <alignment horizontal="center"/>
      <protection locked="0"/>
    </xf>
    <xf numFmtId="0" fontId="75" fillId="34" borderId="0" xfId="0" applyFont="1" applyFill="1" applyAlignment="1" applyProtection="1">
      <alignment vertical="top" wrapText="1"/>
      <protection locked="0"/>
    </xf>
    <xf numFmtId="0" fontId="75" fillId="34" borderId="16" xfId="0" applyFont="1" applyFill="1" applyBorder="1" applyAlignment="1" applyProtection="1">
      <alignment vertical="top" wrapText="1"/>
      <protection locked="0"/>
    </xf>
    <xf numFmtId="0" fontId="75" fillId="34" borderId="17" xfId="0" applyFont="1" applyFill="1" applyBorder="1" applyAlignment="1" applyProtection="1">
      <alignment vertical="top" wrapText="1"/>
      <protection locked="0"/>
    </xf>
    <xf numFmtId="0" fontId="75" fillId="34" borderId="14" xfId="0" applyFont="1" applyFill="1" applyBorder="1" applyAlignment="1" applyProtection="1">
      <alignment vertical="top" wrapText="1"/>
      <protection locked="0"/>
    </xf>
    <xf numFmtId="0" fontId="75" fillId="34" borderId="11" xfId="0" applyFont="1" applyFill="1" applyBorder="1" applyAlignment="1" applyProtection="1">
      <alignment vertical="top" wrapText="1"/>
      <protection locked="0"/>
    </xf>
    <xf numFmtId="0" fontId="75" fillId="34" borderId="15" xfId="0" applyFont="1" applyFill="1" applyBorder="1" applyAlignment="1" applyProtection="1">
      <alignment vertical="top" wrapText="1"/>
      <protection locked="0"/>
    </xf>
    <xf numFmtId="0" fontId="59" fillId="0" borderId="29" xfId="0" applyFont="1" applyBorder="1" applyAlignment="1" applyProtection="1">
      <alignment vertical="center" wrapText="1"/>
      <protection hidden="1"/>
    </xf>
    <xf numFmtId="0" fontId="76" fillId="0" borderId="0" xfId="0" applyFont="1" applyAlignment="1" applyProtection="1">
      <alignment vertical="center"/>
      <protection hidden="1"/>
    </xf>
    <xf numFmtId="0" fontId="77" fillId="0" borderId="0" xfId="0" applyFont="1" applyAlignment="1" applyProtection="1">
      <alignment vertical="center"/>
      <protection hidden="1"/>
    </xf>
    <xf numFmtId="0" fontId="60" fillId="37" borderId="0" xfId="0" applyFont="1" applyFill="1" applyAlignment="1" applyProtection="1">
      <alignment vertical="center"/>
      <protection hidden="1"/>
    </xf>
    <xf numFmtId="0" fontId="62" fillId="33" borderId="10" xfId="0" applyFont="1" applyFill="1" applyBorder="1" applyAlignment="1" applyProtection="1">
      <alignment horizontal="center" vertical="center" wrapText="1"/>
      <protection hidden="1" locked="0"/>
    </xf>
    <xf numFmtId="0" fontId="9" fillId="0" borderId="0" xfId="0" applyFont="1" applyAlignment="1" applyProtection="1">
      <alignment horizontal="center" vertical="center"/>
      <protection hidden="1"/>
    </xf>
    <xf numFmtId="0" fontId="60" fillId="37" borderId="0" xfId="0" applyFont="1" applyFill="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8" borderId="28" xfId="0" applyFont="1" applyFill="1" applyBorder="1" applyAlignment="1" applyProtection="1">
      <alignment horizontal="center" vertical="center"/>
      <protection hidden="1"/>
    </xf>
    <xf numFmtId="0" fontId="59" fillId="8" borderId="12" xfId="0" applyFont="1" applyFill="1" applyBorder="1" applyAlignment="1" applyProtection="1">
      <alignment horizontal="center" vertical="center"/>
      <protection hidden="1"/>
    </xf>
    <xf numFmtId="0" fontId="59" fillId="8" borderId="25" xfId="0" applyFont="1" applyFill="1" applyBorder="1" applyAlignment="1" applyProtection="1">
      <alignment horizontal="center" vertical="center"/>
      <protection hidden="1"/>
    </xf>
    <xf numFmtId="0" fontId="59" fillId="8" borderId="18" xfId="0" applyFont="1" applyFill="1" applyBorder="1" applyAlignment="1" applyProtection="1">
      <alignment horizontal="center" vertical="center"/>
      <protection hidden="1"/>
    </xf>
    <xf numFmtId="0" fontId="59" fillId="8" borderId="13" xfId="0" applyFont="1" applyFill="1" applyBorder="1" applyAlignment="1" applyProtection="1">
      <alignment horizontal="center" vertical="center"/>
      <protection hidden="1"/>
    </xf>
    <xf numFmtId="0" fontId="59" fillId="8" borderId="18" xfId="0" applyFont="1" applyFill="1" applyBorder="1" applyAlignment="1" applyProtection="1">
      <alignment horizontal="center" vertical="center" wrapText="1"/>
      <protection hidden="1"/>
    </xf>
    <xf numFmtId="0" fontId="59" fillId="8" borderId="13" xfId="0" applyFont="1" applyFill="1" applyBorder="1" applyAlignment="1" applyProtection="1">
      <alignment horizontal="center" vertical="center" wrapText="1"/>
      <protection hidden="1"/>
    </xf>
    <xf numFmtId="0" fontId="59" fillId="34" borderId="10" xfId="0" applyFont="1" applyFill="1" applyBorder="1" applyAlignment="1" applyProtection="1">
      <alignment horizontal="center" vertical="top" wrapText="1"/>
      <protection locked="0"/>
    </xf>
    <xf numFmtId="0" fontId="59" fillId="34" borderId="30" xfId="0" applyFont="1" applyFill="1" applyBorder="1" applyAlignment="1" applyProtection="1">
      <alignment horizontal="center" vertical="top" wrapText="1"/>
      <protection locked="0"/>
    </xf>
    <xf numFmtId="0" fontId="59" fillId="34" borderId="29" xfId="0" applyFont="1" applyFill="1" applyBorder="1" applyAlignment="1" applyProtection="1">
      <alignment horizontal="center" vertical="top" wrapText="1"/>
      <protection locked="0"/>
    </xf>
    <xf numFmtId="0" fontId="59" fillId="34" borderId="31" xfId="0" applyFont="1" applyFill="1" applyBorder="1" applyAlignment="1" applyProtection="1">
      <alignment horizontal="center" vertical="top" wrapText="1"/>
      <protection locked="0"/>
    </xf>
    <xf numFmtId="0" fontId="59" fillId="34" borderId="16" xfId="0" applyFont="1" applyFill="1" applyBorder="1" applyAlignment="1" applyProtection="1">
      <alignment horizontal="center" vertical="top" wrapText="1"/>
      <protection locked="0"/>
    </xf>
    <xf numFmtId="0" fontId="59" fillId="34" borderId="0" xfId="0" applyFont="1" applyFill="1" applyBorder="1" applyAlignment="1" applyProtection="1">
      <alignment horizontal="center" vertical="top" wrapText="1"/>
      <protection locked="0"/>
    </xf>
    <xf numFmtId="0" fontId="59" fillId="34" borderId="17" xfId="0" applyFont="1" applyFill="1" applyBorder="1" applyAlignment="1" applyProtection="1">
      <alignment horizontal="center" vertical="top" wrapText="1"/>
      <protection locked="0"/>
    </xf>
    <xf numFmtId="0" fontId="59" fillId="34" borderId="14" xfId="0" applyFont="1" applyFill="1" applyBorder="1" applyAlignment="1" applyProtection="1">
      <alignment horizontal="center" vertical="top" wrapText="1"/>
      <protection locked="0"/>
    </xf>
    <xf numFmtId="0" fontId="59" fillId="34" borderId="11" xfId="0" applyFont="1" applyFill="1" applyBorder="1" applyAlignment="1" applyProtection="1">
      <alignment horizontal="center" vertical="top" wrapText="1"/>
      <protection locked="0"/>
    </xf>
    <xf numFmtId="0" fontId="59" fillId="34" borderId="15" xfId="0" applyFont="1" applyFill="1" applyBorder="1" applyAlignment="1" applyProtection="1">
      <alignment horizontal="center" vertical="top" wrapText="1"/>
      <protection locked="0"/>
    </xf>
    <xf numFmtId="0" fontId="0" fillId="0" borderId="28" xfId="0" applyFill="1" applyBorder="1" applyAlignment="1" applyProtection="1">
      <alignment horizontal="justify" vertical="center" wrapText="1"/>
      <protection hidden="1"/>
    </xf>
    <xf numFmtId="0" fontId="0" fillId="0" borderId="12" xfId="0" applyFill="1" applyBorder="1" applyAlignment="1" applyProtection="1">
      <alignment horizontal="justify" vertical="center" wrapText="1"/>
      <protection hidden="1"/>
    </xf>
    <xf numFmtId="0" fontId="0" fillId="0" borderId="25" xfId="0" applyFill="1" applyBorder="1" applyAlignment="1" applyProtection="1">
      <alignment horizontal="justify" vertical="center" wrapText="1"/>
      <protection hidden="1"/>
    </xf>
    <xf numFmtId="0" fontId="59" fillId="0" borderId="12" xfId="0" applyFont="1" applyBorder="1" applyAlignment="1" applyProtection="1">
      <alignment horizontal="center" vertical="center" wrapText="1"/>
      <protection hidden="1"/>
    </xf>
    <xf numFmtId="0" fontId="75" fillId="34" borderId="32" xfId="0" applyFont="1" applyFill="1" applyBorder="1" applyAlignment="1" applyProtection="1">
      <alignment horizontal="justify" vertical="top" wrapText="1"/>
      <protection locked="0"/>
    </xf>
    <xf numFmtId="0" fontId="75" fillId="34" borderId="33" xfId="0" applyFont="1" applyFill="1" applyBorder="1" applyAlignment="1" applyProtection="1">
      <alignment horizontal="justify" vertical="top" wrapText="1"/>
      <protection locked="0"/>
    </xf>
    <xf numFmtId="0" fontId="75" fillId="34" borderId="34" xfId="0" applyFont="1" applyFill="1" applyBorder="1" applyAlignment="1" applyProtection="1">
      <alignment horizontal="justify" vertical="top" wrapText="1"/>
      <protection locked="0"/>
    </xf>
    <xf numFmtId="0" fontId="75" fillId="34" borderId="26" xfId="0" applyFont="1" applyFill="1" applyBorder="1" applyAlignment="1" applyProtection="1">
      <alignment horizontal="justify" vertical="top" wrapText="1"/>
      <protection locked="0"/>
    </xf>
    <xf numFmtId="0" fontId="75" fillId="34" borderId="0" xfId="0" applyFont="1" applyFill="1" applyBorder="1" applyAlignment="1" applyProtection="1">
      <alignment horizontal="justify" vertical="top" wrapText="1"/>
      <protection locked="0"/>
    </xf>
    <xf numFmtId="0" fontId="75" fillId="34" borderId="27" xfId="0" applyFont="1" applyFill="1" applyBorder="1" applyAlignment="1" applyProtection="1">
      <alignment horizontal="justify" vertical="top" wrapText="1"/>
      <protection locked="0"/>
    </xf>
    <xf numFmtId="0" fontId="75" fillId="34" borderId="35" xfId="0" applyFont="1" applyFill="1" applyBorder="1" applyAlignment="1" applyProtection="1">
      <alignment horizontal="justify" vertical="top" wrapText="1"/>
      <protection locked="0"/>
    </xf>
    <xf numFmtId="0" fontId="75" fillId="34" borderId="36" xfId="0" applyFont="1" applyFill="1" applyBorder="1" applyAlignment="1" applyProtection="1">
      <alignment horizontal="justify" vertical="top" wrapText="1"/>
      <protection locked="0"/>
    </xf>
    <xf numFmtId="0" fontId="75" fillId="34" borderId="37" xfId="0" applyFont="1" applyFill="1" applyBorder="1" applyAlignment="1" applyProtection="1">
      <alignment horizontal="justify" vertical="top" wrapText="1"/>
      <protection locked="0"/>
    </xf>
    <xf numFmtId="0" fontId="69" fillId="0" borderId="11" xfId="0" applyFont="1" applyBorder="1" applyAlignment="1" applyProtection="1">
      <alignment horizontal="center" vertical="center"/>
      <protection hidden="1"/>
    </xf>
    <xf numFmtId="0" fontId="59" fillId="0" borderId="10" xfId="0" applyFont="1" applyBorder="1" applyAlignment="1" applyProtection="1">
      <alignment horizontal="center" vertical="center" wrapText="1"/>
      <protection hidden="1"/>
    </xf>
    <xf numFmtId="0" fontId="69" fillId="8" borderId="28" xfId="0" applyFont="1" applyFill="1" applyBorder="1" applyAlignment="1">
      <alignment horizontal="center" vertical="center" wrapText="1"/>
    </xf>
    <xf numFmtId="0" fontId="69" fillId="8" borderId="25" xfId="0" applyFont="1" applyFill="1" applyBorder="1" applyAlignment="1">
      <alignment horizontal="center" vertical="center" wrapText="1"/>
    </xf>
    <xf numFmtId="0" fontId="59" fillId="8" borderId="28" xfId="0" applyFont="1" applyFill="1" applyBorder="1" applyAlignment="1" applyProtection="1">
      <alignment horizontal="center" vertical="center" wrapText="1"/>
      <protection hidden="1"/>
    </xf>
    <xf numFmtId="0" fontId="59" fillId="8" borderId="12" xfId="0" applyFont="1" applyFill="1" applyBorder="1" applyAlignment="1" applyProtection="1">
      <alignment horizontal="center" vertical="center" wrapText="1"/>
      <protection hidden="1"/>
    </xf>
    <xf numFmtId="0" fontId="59" fillId="8" borderId="25" xfId="0" applyFont="1" applyFill="1" applyBorder="1" applyAlignment="1" applyProtection="1">
      <alignment horizontal="center" vertical="center" wrapText="1"/>
      <protection hidden="1"/>
    </xf>
    <xf numFmtId="0" fontId="59" fillId="8" borderId="10" xfId="0" applyFont="1" applyFill="1" applyBorder="1" applyAlignment="1" applyProtection="1">
      <alignment horizontal="center"/>
      <protection hidden="1"/>
    </xf>
    <xf numFmtId="0" fontId="59" fillId="8" borderId="28" xfId="0" applyFont="1" applyFill="1" applyBorder="1" applyAlignment="1" applyProtection="1">
      <alignment horizontal="center"/>
      <protection hidden="1"/>
    </xf>
    <xf numFmtId="0" fontId="59" fillId="8" borderId="25" xfId="0" applyFont="1" applyFill="1" applyBorder="1" applyAlignment="1" applyProtection="1">
      <alignment horizontal="center"/>
      <protection hidden="1"/>
    </xf>
    <xf numFmtId="176" fontId="59" fillId="17" borderId="10" xfId="49" applyNumberFormat="1" applyFont="1" applyFill="1" applyBorder="1" applyAlignment="1" applyProtection="1">
      <alignment horizontal="center"/>
      <protection hidden="1"/>
    </xf>
    <xf numFmtId="0" fontId="0" fillId="0" borderId="10" xfId="0" applyBorder="1" applyAlignment="1" applyProtection="1">
      <alignment horizontal="center" vertical="center"/>
      <protection hidden="1"/>
    </xf>
    <xf numFmtId="9" fontId="0" fillId="0" borderId="10" xfId="0" applyNumberFormat="1"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69" fillId="19" borderId="28" xfId="0" applyFont="1" applyFill="1" applyBorder="1" applyAlignment="1">
      <alignment horizontal="center" vertical="center" wrapText="1"/>
    </xf>
    <xf numFmtId="0" fontId="69" fillId="19" borderId="25" xfId="0" applyFont="1" applyFill="1" applyBorder="1" applyAlignment="1">
      <alignment horizontal="center" vertical="center" wrapText="1"/>
    </xf>
    <xf numFmtId="0" fontId="59" fillId="19" borderId="28" xfId="0" applyFont="1" applyFill="1" applyBorder="1" applyAlignment="1" applyProtection="1">
      <alignment horizontal="center" vertical="center" wrapText="1"/>
      <protection hidden="1"/>
    </xf>
    <xf numFmtId="0" fontId="59" fillId="19" borderId="12" xfId="0" applyFont="1" applyFill="1" applyBorder="1" applyAlignment="1" applyProtection="1">
      <alignment horizontal="center" vertical="center" wrapText="1"/>
      <protection hidden="1"/>
    </xf>
    <xf numFmtId="0" fontId="59" fillId="19" borderId="25" xfId="0" applyFont="1" applyFill="1" applyBorder="1" applyAlignment="1" applyProtection="1">
      <alignment horizontal="center" vertical="center" wrapText="1"/>
      <protection hidden="1"/>
    </xf>
    <xf numFmtId="0" fontId="0" fillId="19" borderId="10" xfId="0" applyFill="1" applyBorder="1" applyAlignment="1" applyProtection="1">
      <alignment horizontal="center" vertical="center"/>
      <protection hidden="1"/>
    </xf>
    <xf numFmtId="9" fontId="0" fillId="19" borderId="28" xfId="0" applyNumberFormat="1" applyFill="1" applyBorder="1" applyAlignment="1" applyProtection="1">
      <alignment horizontal="center" vertical="center"/>
      <protection hidden="1"/>
    </xf>
    <xf numFmtId="9" fontId="0" fillId="19" borderId="12" xfId="0" applyNumberFormat="1" applyFill="1" applyBorder="1" applyAlignment="1" applyProtection="1">
      <alignment horizontal="center" vertical="center"/>
      <protection hidden="1"/>
    </xf>
    <xf numFmtId="9" fontId="0" fillId="19" borderId="25" xfId="0" applyNumberFormat="1" applyFill="1" applyBorder="1" applyAlignment="1" applyProtection="1">
      <alignment horizontal="center" vertical="center"/>
      <protection hidden="1"/>
    </xf>
    <xf numFmtId="0" fontId="0" fillId="19" borderId="10" xfId="0" applyFill="1" applyBorder="1" applyAlignment="1" applyProtection="1">
      <alignment horizontal="center" vertical="center" wrapText="1"/>
      <protection hidden="1"/>
    </xf>
    <xf numFmtId="0" fontId="0" fillId="0" borderId="28" xfId="0" applyBorder="1" applyAlignment="1" applyProtection="1">
      <alignment horizontal="center"/>
      <protection locked="0"/>
    </xf>
    <xf numFmtId="0" fontId="0" fillId="0" borderId="25" xfId="0" applyBorder="1" applyAlignment="1" applyProtection="1">
      <alignment horizontal="center"/>
      <protection locked="0"/>
    </xf>
    <xf numFmtId="0" fontId="59" fillId="0" borderId="28" xfId="0" applyFont="1" applyBorder="1" applyAlignment="1" applyProtection="1">
      <alignment horizontal="center" vertical="center" wrapText="1"/>
      <protection hidden="1"/>
    </xf>
    <xf numFmtId="0" fontId="59" fillId="0" borderId="25" xfId="0" applyFont="1" applyBorder="1" applyAlignment="1" applyProtection="1">
      <alignment horizontal="center" vertical="center" wrapText="1"/>
      <protection hidden="1"/>
    </xf>
    <xf numFmtId="0" fontId="59" fillId="8" borderId="12" xfId="0" applyFont="1" applyFill="1" applyBorder="1" applyAlignment="1" applyProtection="1">
      <alignment horizontal="center"/>
      <protection hidden="1"/>
    </xf>
    <xf numFmtId="0" fontId="0" fillId="0" borderId="10" xfId="0" applyBorder="1" applyAlignment="1" applyProtection="1">
      <alignment horizontal="justify" vertical="center" wrapText="1"/>
      <protection hidden="1"/>
    </xf>
    <xf numFmtId="0" fontId="0" fillId="0" borderId="28" xfId="0" applyBorder="1" applyAlignment="1" applyProtection="1">
      <alignment horizontal="justify" vertical="center" wrapText="1"/>
      <protection locked="0"/>
    </xf>
    <xf numFmtId="0" fontId="0" fillId="0" borderId="25" xfId="0" applyBorder="1" applyAlignment="1" applyProtection="1">
      <alignment horizontal="justify" vertical="center" wrapText="1"/>
      <protection locked="0"/>
    </xf>
    <xf numFmtId="0" fontId="0" fillId="17" borderId="28" xfId="0" applyFill="1" applyBorder="1" applyAlignment="1" applyProtection="1">
      <alignment horizontal="center"/>
      <protection locked="0"/>
    </xf>
    <xf numFmtId="0" fontId="0" fillId="17" borderId="25" xfId="0" applyFill="1" applyBorder="1" applyAlignment="1" applyProtection="1">
      <alignment horizontal="center"/>
      <protection locked="0"/>
    </xf>
    <xf numFmtId="0" fontId="0" fillId="0" borderId="12" xfId="0" applyBorder="1" applyAlignment="1" applyProtection="1">
      <alignment horizontal="center"/>
      <protection locked="0"/>
    </xf>
    <xf numFmtId="0" fontId="59" fillId="0" borderId="10" xfId="0" applyFont="1" applyBorder="1" applyAlignment="1" applyProtection="1">
      <alignment horizontal="center"/>
      <protection hidden="1"/>
    </xf>
    <xf numFmtId="0" fontId="0" fillId="0" borderId="2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9" fillId="39" borderId="28" xfId="0" applyFont="1" applyFill="1" applyBorder="1" applyAlignment="1">
      <alignment horizontal="center" vertical="center"/>
    </xf>
    <xf numFmtId="0" fontId="69" fillId="39" borderId="12" xfId="0" applyFont="1" applyFill="1" applyBorder="1" applyAlignment="1">
      <alignment horizontal="center" vertical="center"/>
    </xf>
    <xf numFmtId="0" fontId="69" fillId="39" borderId="25" xfId="0" applyFont="1" applyFill="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62" fillId="37" borderId="39" xfId="0" applyFont="1" applyFill="1" applyBorder="1" applyAlignment="1" applyProtection="1">
      <alignment horizontal="center" vertical="center"/>
      <protection hidden="1"/>
    </xf>
    <xf numFmtId="0" fontId="62" fillId="37" borderId="40" xfId="0" applyFont="1" applyFill="1" applyBorder="1" applyAlignment="1" applyProtection="1">
      <alignment horizontal="center" vertical="center"/>
      <protection hidden="1"/>
    </xf>
    <xf numFmtId="0" fontId="0" fillId="0" borderId="41" xfId="0" applyBorder="1" applyAlignment="1">
      <alignment horizontal="center" vertical="center"/>
    </xf>
    <xf numFmtId="0" fontId="0" fillId="0" borderId="42" xfId="0" applyBorder="1" applyAlignment="1">
      <alignment horizontal="center" vertical="center"/>
    </xf>
    <xf numFmtId="0" fontId="62" fillId="37" borderId="39" xfId="0" applyFont="1" applyFill="1" applyBorder="1" applyAlignment="1" applyProtection="1">
      <alignment horizontal="center" vertical="center" wrapText="1"/>
      <protection hidden="1"/>
    </xf>
    <xf numFmtId="0" fontId="62" fillId="37" borderId="40" xfId="0" applyFont="1" applyFill="1" applyBorder="1" applyAlignment="1" applyProtection="1">
      <alignment horizontal="center" vertical="center" wrapText="1"/>
      <protection hidden="1"/>
    </xf>
    <xf numFmtId="0" fontId="60" fillId="0" borderId="0" xfId="0" applyFont="1" applyAlignment="1" applyProtection="1">
      <alignment horizontal="center" vertical="center"/>
      <protection hidden="1"/>
    </xf>
    <xf numFmtId="0" fontId="60" fillId="0" borderId="17" xfId="0" applyFont="1"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0" fillId="34" borderId="43" xfId="0" applyFill="1" applyBorder="1" applyAlignment="1" applyProtection="1">
      <alignment horizontal="center" vertical="center"/>
      <protection hidden="1"/>
    </xf>
    <xf numFmtId="0" fontId="0" fillId="34" borderId="12" xfId="0" applyFill="1" applyBorder="1" applyAlignment="1" applyProtection="1">
      <alignment horizontal="center" vertical="center"/>
      <protection hidden="1"/>
    </xf>
    <xf numFmtId="0" fontId="0" fillId="34" borderId="38" xfId="0" applyFill="1" applyBorder="1" applyAlignment="1" applyProtection="1">
      <alignment horizontal="center" vertical="center"/>
      <protection hidden="1"/>
    </xf>
    <xf numFmtId="0" fontId="66" fillId="0" borderId="44" xfId="0" applyFont="1" applyBorder="1" applyAlignment="1" applyProtection="1">
      <alignment horizontal="center" vertical="center"/>
      <protection hidden="1"/>
    </xf>
    <xf numFmtId="0" fontId="66" fillId="0" borderId="45" xfId="0" applyFont="1" applyBorder="1" applyAlignment="1" applyProtection="1">
      <alignment horizontal="center" vertical="center"/>
      <protection hidden="1"/>
    </xf>
    <xf numFmtId="0" fontId="66" fillId="0" borderId="46" xfId="0" applyFont="1" applyBorder="1" applyAlignment="1" applyProtection="1">
      <alignment horizontal="center" vertical="center"/>
      <protection hidden="1"/>
    </xf>
    <xf numFmtId="0" fontId="69" fillId="14" borderId="28" xfId="0" applyFont="1" applyFill="1" applyBorder="1" applyAlignment="1" applyProtection="1">
      <alignment horizontal="center" vertical="center"/>
      <protection hidden="1"/>
    </xf>
    <xf numFmtId="0" fontId="69" fillId="14" borderId="12" xfId="0" applyFont="1" applyFill="1" applyBorder="1" applyAlignment="1" applyProtection="1">
      <alignment horizontal="center" vertical="center"/>
      <protection hidden="1"/>
    </xf>
    <xf numFmtId="0" fontId="69" fillId="14" borderId="25" xfId="0" applyFont="1" applyFill="1" applyBorder="1" applyAlignment="1" applyProtection="1">
      <alignment horizontal="center" vertical="center"/>
      <protection hidden="1"/>
    </xf>
    <xf numFmtId="0" fontId="47" fillId="0" borderId="0" xfId="0" applyFont="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47" fillId="0" borderId="16"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0" fillId="0" borderId="28" xfId="0"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0" fontId="0" fillId="0" borderId="25" xfId="0" applyBorder="1" applyAlignment="1" applyProtection="1">
      <alignment horizontal="justify" vertical="center" wrapText="1"/>
      <protection hidden="1"/>
    </xf>
    <xf numFmtId="0" fontId="66" fillId="8" borderId="28" xfId="0" applyFont="1" applyFill="1" applyBorder="1" applyAlignment="1" applyProtection="1">
      <alignment horizontal="center" vertical="center" wrapText="1"/>
      <protection hidden="1"/>
    </xf>
    <xf numFmtId="0" fontId="66" fillId="8" borderId="12" xfId="0" applyFont="1" applyFill="1" applyBorder="1" applyAlignment="1" applyProtection="1">
      <alignment horizontal="center" vertical="center" wrapText="1"/>
      <protection hidden="1"/>
    </xf>
    <xf numFmtId="0" fontId="66" fillId="8" borderId="25" xfId="0" applyFont="1" applyFill="1" applyBorder="1" applyAlignment="1" applyProtection="1">
      <alignment horizontal="center" vertical="center" wrapText="1"/>
      <protection hidden="1"/>
    </xf>
    <xf numFmtId="0" fontId="0" fillId="17" borderId="28" xfId="0" applyFill="1" applyBorder="1" applyAlignment="1" applyProtection="1">
      <alignment horizontal="left"/>
      <protection locked="0"/>
    </xf>
    <xf numFmtId="0" fontId="0" fillId="17" borderId="12" xfId="0" applyFill="1" applyBorder="1" applyAlignment="1" applyProtection="1">
      <alignment horizontal="left"/>
      <protection locked="0"/>
    </xf>
    <xf numFmtId="0" fontId="0" fillId="17" borderId="25" xfId="0"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12" xfId="0" applyBorder="1" applyAlignment="1" applyProtection="1">
      <alignment horizontal="left"/>
      <protection locked="0"/>
    </xf>
    <xf numFmtId="0" fontId="0" fillId="0" borderId="25" xfId="0" applyBorder="1" applyAlignment="1" applyProtection="1">
      <alignment horizontal="left"/>
      <protection locked="0"/>
    </xf>
    <xf numFmtId="0" fontId="66" fillId="37" borderId="44" xfId="0" applyFont="1" applyFill="1" applyBorder="1" applyAlignment="1" applyProtection="1">
      <alignment horizontal="center" vertical="center"/>
      <protection hidden="1"/>
    </xf>
    <xf numFmtId="0" fontId="66" fillId="37" borderId="45" xfId="0" applyFont="1" applyFill="1" applyBorder="1" applyAlignment="1" applyProtection="1">
      <alignment horizontal="center" vertical="center"/>
      <protection hidden="1"/>
    </xf>
    <xf numFmtId="0" fontId="47" fillId="0" borderId="16" xfId="0" applyFont="1" applyBorder="1" applyAlignment="1" applyProtection="1">
      <alignment horizontal="center" vertical="center"/>
      <protection hidden="1"/>
    </xf>
    <xf numFmtId="0" fontId="47" fillId="0" borderId="0" xfId="0" applyFont="1" applyBorder="1" applyAlignment="1" applyProtection="1">
      <alignment horizontal="center" vertical="center"/>
      <protection hidden="1"/>
    </xf>
    <xf numFmtId="9" fontId="47" fillId="0" borderId="0" xfId="0" applyNumberFormat="1" applyFont="1" applyBorder="1" applyAlignment="1" applyProtection="1">
      <alignment horizontal="center" vertical="center"/>
      <protection hidden="1"/>
    </xf>
    <xf numFmtId="0" fontId="59" fillId="0" borderId="28" xfId="0" applyFont="1" applyBorder="1" applyAlignment="1" applyProtection="1">
      <alignment horizontal="center" vertical="center"/>
      <protection hidden="1"/>
    </xf>
    <xf numFmtId="0" fontId="59" fillId="0" borderId="12" xfId="0" applyFont="1" applyBorder="1" applyAlignment="1" applyProtection="1">
      <alignment horizontal="center" vertical="center"/>
      <protection hidden="1"/>
    </xf>
    <xf numFmtId="0" fontId="59" fillId="0" borderId="25" xfId="0" applyFont="1" applyBorder="1" applyAlignment="1" applyProtection="1">
      <alignment horizontal="center" vertical="center"/>
      <protection hidden="1"/>
    </xf>
    <xf numFmtId="0" fontId="0" fillId="0" borderId="2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9" fillId="18" borderId="28" xfId="0" applyFont="1" applyFill="1" applyBorder="1" applyAlignment="1" applyProtection="1">
      <alignment horizontal="center"/>
      <protection hidden="1"/>
    </xf>
    <xf numFmtId="0" fontId="59" fillId="18" borderId="12" xfId="0" applyFont="1" applyFill="1" applyBorder="1" applyAlignment="1" applyProtection="1">
      <alignment horizontal="center"/>
      <protection hidden="1"/>
    </xf>
    <xf numFmtId="0" fontId="59" fillId="18" borderId="25" xfId="0" applyFont="1" applyFill="1" applyBorder="1" applyAlignment="1" applyProtection="1">
      <alignment horizontal="center"/>
      <protection hidden="1"/>
    </xf>
    <xf numFmtId="0" fontId="59" fillId="0" borderId="28" xfId="0" applyFont="1" applyBorder="1" applyAlignment="1" applyProtection="1">
      <alignment horizontal="center"/>
      <protection hidden="1"/>
    </xf>
    <xf numFmtId="0" fontId="59" fillId="0" borderId="12" xfId="0" applyFont="1" applyBorder="1" applyAlignment="1" applyProtection="1">
      <alignment horizontal="center"/>
      <protection hidden="1"/>
    </xf>
    <xf numFmtId="0" fontId="59" fillId="0" borderId="25" xfId="0" applyFont="1" applyBorder="1" applyAlignment="1" applyProtection="1">
      <alignment horizontal="center"/>
      <protection hidden="1"/>
    </xf>
    <xf numFmtId="0" fontId="59" fillId="40" borderId="28" xfId="0" applyFont="1" applyFill="1" applyBorder="1" applyAlignment="1" applyProtection="1">
      <alignment horizontal="center"/>
      <protection hidden="1"/>
    </xf>
    <xf numFmtId="0" fontId="59" fillId="40" borderId="12" xfId="0" applyFont="1" applyFill="1" applyBorder="1" applyAlignment="1" applyProtection="1">
      <alignment horizontal="center"/>
      <protection hidden="1"/>
    </xf>
    <xf numFmtId="0" fontId="59" fillId="40" borderId="25" xfId="0" applyFont="1" applyFill="1" applyBorder="1" applyAlignment="1" applyProtection="1">
      <alignment horizontal="center"/>
      <protection hidden="1"/>
    </xf>
    <xf numFmtId="0" fontId="0" fillId="0" borderId="28"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2"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00">
    <dxf>
      <font>
        <color auto="1"/>
      </font>
      <fill>
        <patternFill>
          <bgColor rgb="FFFFFF00"/>
        </patternFill>
      </fill>
    </dxf>
    <dxf>
      <font>
        <b/>
        <i val="0"/>
        <color auto="1"/>
      </font>
      <fill>
        <patternFill>
          <bgColor rgb="FFFF0000"/>
        </patternFill>
      </fill>
    </dxf>
    <dxf>
      <font>
        <b/>
        <i val="0"/>
        <color theme="0"/>
      </font>
      <fill>
        <patternFill>
          <bgColor rgb="FFFF0000"/>
        </patternFill>
      </fill>
    </dxf>
    <dxf>
      <font>
        <color auto="1"/>
      </font>
      <fill>
        <patternFill>
          <bgColor rgb="FF92D050"/>
        </patternFill>
      </fill>
    </dxf>
    <dxf>
      <font>
        <color theme="1"/>
      </font>
      <fill>
        <patternFill>
          <bgColor rgb="FFFFFF00"/>
        </patternFill>
      </fill>
    </dxf>
    <dxf>
      <font>
        <b/>
        <i val="0"/>
      </font>
    </dxf>
    <dxf>
      <font>
        <color auto="1"/>
      </font>
      <fill>
        <patternFill>
          <bgColor rgb="FF92D050"/>
        </patternFill>
      </fill>
    </dxf>
    <dxf>
      <font>
        <color theme="1"/>
      </font>
      <fill>
        <patternFill>
          <bgColor rgb="FFFFFF00"/>
        </patternFill>
      </fill>
    </dxf>
    <dxf>
      <font>
        <color theme="1"/>
      </font>
      <fill>
        <patternFill>
          <bgColor rgb="FF92D050"/>
        </patternFill>
      </fill>
    </dxf>
    <dxf>
      <font>
        <color rgb="FF9C0006"/>
      </font>
      <fill>
        <patternFill>
          <bgColor rgb="FFFFC7CE"/>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0"/>
      </font>
    </dxf>
    <dxf>
      <font>
        <color auto="1"/>
      </font>
      <fill>
        <patternFill>
          <bgColor rgb="FFFFFF00"/>
        </patternFill>
      </fill>
    </dxf>
    <dxf>
      <font>
        <b/>
        <i val="0"/>
        <color auto="1"/>
      </font>
      <fill>
        <patternFill>
          <bgColor rgb="FFFF0000"/>
        </patternFill>
      </fill>
    </dxf>
    <dxf>
      <font>
        <b/>
        <i val="0"/>
        <color theme="0"/>
      </font>
      <fill>
        <patternFill>
          <bgColor rgb="FFFF0000"/>
        </patternFill>
      </fill>
    </dxf>
    <dxf>
      <font>
        <color auto="1"/>
      </font>
      <fill>
        <patternFill>
          <bgColor rgb="FF92D050"/>
        </patternFill>
      </fill>
    </dxf>
    <dxf>
      <font>
        <color auto="1"/>
      </font>
      <fill>
        <patternFill>
          <bgColor rgb="FF92D050"/>
        </patternFill>
      </fill>
    </dxf>
    <dxf>
      <font>
        <color auto="1"/>
      </font>
    </dxf>
    <dxf>
      <font>
        <color theme="0"/>
      </font>
      <fill>
        <patternFill>
          <bgColor rgb="FFFF000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color rgb="FF9C0006"/>
      </font>
      <fill>
        <patternFill>
          <bgColor rgb="FFFFC7CE"/>
        </patternFill>
      </fill>
    </dxf>
    <dxf>
      <font>
        <color auto="1"/>
      </font>
      <fill>
        <patternFill>
          <bgColor rgb="FFFFFF00"/>
        </patternFill>
      </fill>
    </dxf>
    <dxf>
      <font>
        <b/>
        <i val="0"/>
        <color auto="1"/>
      </font>
      <fill>
        <patternFill>
          <bgColor rgb="FFFF0000"/>
        </patternFill>
      </fill>
    </dxf>
    <dxf>
      <font>
        <b/>
        <i val="0"/>
        <color theme="0"/>
      </font>
      <fill>
        <patternFill>
          <bgColor rgb="FFFF0000"/>
        </patternFill>
      </fill>
    </dxf>
    <dxf>
      <font>
        <color auto="1"/>
      </font>
      <fill>
        <patternFill>
          <bgColor rgb="FF92D050"/>
        </patternFill>
      </fill>
    </dxf>
    <dxf>
      <font>
        <color theme="1"/>
      </font>
      <fill>
        <patternFill>
          <bgColor rgb="FFFFFF00"/>
        </patternFill>
      </fill>
    </dxf>
    <dxf>
      <font>
        <b/>
        <i val="0"/>
      </font>
    </dxf>
    <dxf>
      <font>
        <color auto="1"/>
      </font>
      <fill>
        <patternFill>
          <bgColor rgb="FF92D050"/>
        </patternFill>
      </fill>
    </dxf>
    <dxf>
      <font>
        <color theme="1"/>
      </font>
      <fill>
        <patternFill>
          <bgColor rgb="FFFFFF00"/>
        </patternFill>
      </fill>
    </dxf>
    <dxf>
      <font>
        <color theme="1"/>
      </font>
      <fill>
        <patternFill>
          <bgColor rgb="FF92D050"/>
        </patternFill>
      </fill>
    </dxf>
    <dxf>
      <font>
        <color rgb="FF9C0006"/>
      </font>
      <fill>
        <patternFill>
          <bgColor rgb="FFFFC7CE"/>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0"/>
      </font>
    </dxf>
    <dxf>
      <font>
        <color auto="1"/>
      </font>
      <fill>
        <patternFill>
          <bgColor rgb="FFFFFF00"/>
        </patternFill>
      </fill>
    </dxf>
    <dxf>
      <font>
        <b/>
        <i val="0"/>
        <color auto="1"/>
      </font>
      <fill>
        <patternFill>
          <bgColor rgb="FFFF0000"/>
        </patternFill>
      </fill>
    </dxf>
    <dxf>
      <font>
        <b/>
        <i val="0"/>
        <color theme="0"/>
      </font>
      <fill>
        <patternFill>
          <bgColor rgb="FFFF0000"/>
        </patternFill>
      </fill>
    </dxf>
    <dxf>
      <font>
        <color auto="1"/>
      </font>
      <fill>
        <patternFill>
          <bgColor rgb="FF92D050"/>
        </patternFill>
      </fill>
    </dxf>
    <dxf>
      <font>
        <color auto="1"/>
      </font>
      <fill>
        <patternFill>
          <bgColor rgb="FF92D050"/>
        </patternFill>
      </fill>
    </dxf>
    <dxf>
      <font>
        <color auto="1"/>
      </font>
    </dxf>
    <dxf>
      <font>
        <color theme="0"/>
      </font>
      <fill>
        <patternFill>
          <bgColor rgb="FFFF000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color rgb="FF9C0006"/>
      </font>
      <fill>
        <patternFill>
          <bgColor rgb="FFFFC7CE"/>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b/>
        <i val="0"/>
      </font>
    </dxf>
    <dxf>
      <font>
        <color auto="1"/>
      </font>
      <fill>
        <patternFill>
          <bgColor rgb="FF92D050"/>
        </patternFill>
      </fill>
    </dxf>
    <dxf>
      <font>
        <color theme="1"/>
      </font>
      <fill>
        <patternFill>
          <bgColor rgb="FFFFFF00"/>
        </patternFill>
      </fill>
    </dxf>
    <dxf>
      <font>
        <color auto="1"/>
      </font>
      <fill>
        <patternFill>
          <bgColor rgb="FF92D050"/>
        </patternFill>
      </fill>
    </dxf>
    <dxf>
      <font>
        <color auto="1"/>
      </font>
      <fill>
        <patternFill>
          <bgColor rgb="FF92D050"/>
        </patternFill>
      </fill>
      <border/>
    </dxf>
    <dxf>
      <font>
        <color theme="1"/>
      </font>
      <fill>
        <patternFill>
          <bgColor rgb="FFFFFF00"/>
        </patternFill>
      </fill>
      <border/>
    </dxf>
    <dxf>
      <font>
        <b/>
        <i val="0"/>
      </font>
      <border/>
    </dxf>
    <dxf>
      <font>
        <b/>
        <i val="0"/>
        <color auto="1"/>
      </font>
      <fill>
        <patternFill>
          <bgColor rgb="FF92D050"/>
        </patternFill>
      </fill>
      <border/>
    </dxf>
    <dxf>
      <font>
        <b val="0"/>
        <i/>
        <color theme="0"/>
      </font>
      <fill>
        <patternFill>
          <bgColor rgb="FFFF0000"/>
        </patternFill>
      </fill>
      <border/>
    </dxf>
    <dxf>
      <font>
        <color auto="1"/>
      </font>
      <fill>
        <patternFill>
          <bgColor rgb="FFFFFF00"/>
        </patternFill>
      </fill>
      <border/>
    </dxf>
    <dxf>
      <font>
        <color rgb="FF9C0006"/>
      </font>
      <fill>
        <patternFill>
          <bgColor rgb="FFFFC7CE"/>
        </patternFill>
      </fill>
      <border/>
    </dxf>
    <dxf>
      <font>
        <color theme="0"/>
      </font>
      <fill>
        <patternFill>
          <bgColor rgb="FFFF0000"/>
        </patternFill>
      </fill>
      <border/>
    </dxf>
    <dxf>
      <font>
        <color auto="1"/>
      </font>
      <border/>
    </dxf>
    <dxf>
      <font>
        <color rgb="FF9C5700"/>
      </font>
      <fill>
        <patternFill>
          <bgColor rgb="FFFFEB9C"/>
        </patternFill>
      </fill>
      <border/>
    </dxf>
    <dxf>
      <font>
        <color rgb="FF006100"/>
      </font>
      <fill>
        <patternFill>
          <bgColor rgb="FFC6EFCE"/>
        </patternFill>
      </fill>
      <border/>
    </dxf>
    <dxf>
      <font>
        <b/>
        <i val="0"/>
        <color theme="0"/>
      </font>
      <fill>
        <patternFill>
          <bgColor rgb="FFFF0000"/>
        </patternFill>
      </fill>
      <border/>
    </dxf>
    <dxf>
      <font>
        <b/>
        <i val="0"/>
        <color auto="1"/>
      </font>
      <fill>
        <patternFill>
          <bgColor rgb="FFFF0000"/>
        </patternFill>
      </fill>
      <border/>
    </dxf>
    <dxf>
      <font>
        <color theme="0"/>
      </font>
      <border/>
    </dxf>
    <dxf>
      <font>
        <color theme="1"/>
      </font>
      <fill>
        <patternFill>
          <bgColor rgb="FFFF0000"/>
        </patternFill>
      </fill>
      <border/>
    </dxf>
    <dxf>
      <font>
        <color theme="1"/>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0</xdr:row>
      <xdr:rowOff>161925</xdr:rowOff>
    </xdr:from>
    <xdr:to>
      <xdr:col>1</xdr:col>
      <xdr:colOff>1685925</xdr:colOff>
      <xdr:row>3</xdr:row>
      <xdr:rowOff>104775</xdr:rowOff>
    </xdr:to>
    <xdr:pic>
      <xdr:nvPicPr>
        <xdr:cNvPr id="1" name="2 Imagen"/>
        <xdr:cNvPicPr preferRelativeResize="1">
          <a:picLocks noChangeAspect="1"/>
        </xdr:cNvPicPr>
      </xdr:nvPicPr>
      <xdr:blipFill>
        <a:blip r:embed="rId1"/>
        <a:stretch>
          <a:fillRect/>
        </a:stretch>
      </xdr:blipFill>
      <xdr:spPr>
        <a:xfrm>
          <a:off x="457200" y="161925"/>
          <a:ext cx="1228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1485900</xdr:colOff>
      <xdr:row>3</xdr:row>
      <xdr:rowOff>57150</xdr:rowOff>
    </xdr:to>
    <xdr:pic>
      <xdr:nvPicPr>
        <xdr:cNvPr id="1" name="Imagen 1"/>
        <xdr:cNvPicPr preferRelativeResize="1">
          <a:picLocks noChangeAspect="1"/>
        </xdr:cNvPicPr>
      </xdr:nvPicPr>
      <xdr:blipFill>
        <a:blip r:embed="rId1"/>
        <a:stretch>
          <a:fillRect/>
        </a:stretch>
      </xdr:blipFill>
      <xdr:spPr>
        <a:xfrm>
          <a:off x="257175" y="400050"/>
          <a:ext cx="14859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16"/>
  <sheetViews>
    <sheetView tabSelected="1" view="pageLayout" workbookViewId="0" topLeftCell="B1">
      <selection activeCell="G31" sqref="G30:G31"/>
    </sheetView>
  </sheetViews>
  <sheetFormatPr defaultColWidth="11.421875" defaultRowHeight="15"/>
  <cols>
    <col min="1" max="1" width="3.421875" style="14" hidden="1" customWidth="1"/>
    <col min="2" max="2" width="27.421875" style="14" customWidth="1"/>
    <col min="3" max="3" width="24.28125" style="14" customWidth="1"/>
    <col min="4" max="4" width="29.28125" style="14" customWidth="1"/>
    <col min="5" max="5" width="19.7109375" style="14" customWidth="1"/>
    <col min="6" max="6" width="19.57421875" style="14" customWidth="1"/>
    <col min="7" max="12" width="22.421875" style="14" customWidth="1"/>
    <col min="13" max="13" width="26.421875" style="14" customWidth="1"/>
    <col min="14" max="14" width="10.00390625" style="14" customWidth="1"/>
    <col min="15" max="16384" width="11.421875" style="14" customWidth="1"/>
  </cols>
  <sheetData>
    <row r="1" spans="2:5" s="1" customFormat="1" ht="15.75">
      <c r="B1" s="231"/>
      <c r="C1" s="234" t="s">
        <v>187</v>
      </c>
      <c r="D1" s="234"/>
      <c r="E1" s="234"/>
    </row>
    <row r="2" spans="2:7" s="1" customFormat="1" ht="15.75">
      <c r="B2" s="231"/>
      <c r="C2" s="234" t="s">
        <v>0</v>
      </c>
      <c r="D2" s="234"/>
      <c r="E2" s="234"/>
      <c r="F2" s="2" t="s">
        <v>1</v>
      </c>
      <c r="G2" s="3"/>
    </row>
    <row r="3" spans="2:5" s="1" customFormat="1" ht="39.75" customHeight="1">
      <c r="B3" s="216"/>
      <c r="C3" s="235" t="s">
        <v>186</v>
      </c>
      <c r="D3" s="235"/>
      <c r="E3" s="235"/>
    </row>
    <row r="4" spans="3:5" s="1" customFormat="1" ht="35.25" customHeight="1">
      <c r="C4" s="236" t="s">
        <v>2</v>
      </c>
      <c r="D4" s="236"/>
      <c r="E4" s="236"/>
    </row>
    <row r="5" spans="2:16" s="1" customFormat="1" ht="15">
      <c r="B5" s="4" t="s">
        <v>3</v>
      </c>
      <c r="C5" s="5"/>
      <c r="D5" s="5"/>
      <c r="E5" s="6" t="s">
        <v>4</v>
      </c>
      <c r="F5" s="5"/>
      <c r="O5" s="7"/>
      <c r="P5" s="7"/>
    </row>
    <row r="6" spans="2:6" s="1" customFormat="1" ht="15">
      <c r="B6" s="4" t="s">
        <v>5</v>
      </c>
      <c r="C6" s="8"/>
      <c r="D6" s="9"/>
      <c r="E6" s="10" t="s">
        <v>6</v>
      </c>
      <c r="F6" s="5"/>
    </row>
    <row r="7" spans="2:6" s="1" customFormat="1" ht="15">
      <c r="B7" s="4" t="s">
        <v>7</v>
      </c>
      <c r="C7" s="11"/>
      <c r="D7" s="12"/>
      <c r="E7" s="10" t="s">
        <v>8</v>
      </c>
      <c r="F7" s="9"/>
    </row>
    <row r="8" spans="2:5" s="1" customFormat="1" ht="8.25" customHeight="1">
      <c r="B8" s="4"/>
      <c r="E8" s="4"/>
    </row>
    <row r="9" spans="2:17" ht="15">
      <c r="B9" s="13"/>
      <c r="E9" s="13"/>
      <c r="Q9" s="14" t="s">
        <v>9</v>
      </c>
    </row>
    <row r="10" spans="2:17" ht="21" customHeight="1">
      <c r="B10" s="237" t="s">
        <v>10</v>
      </c>
      <c r="C10" s="238"/>
      <c r="D10" s="238"/>
      <c r="E10" s="238"/>
      <c r="F10" s="239"/>
      <c r="Q10" s="14" t="s">
        <v>11</v>
      </c>
    </row>
    <row r="11" spans="2:6" ht="50.25" customHeight="1">
      <c r="B11" s="254" t="s">
        <v>12</v>
      </c>
      <c r="C11" s="255"/>
      <c r="D11" s="255"/>
      <c r="E11" s="255"/>
      <c r="F11" s="256"/>
    </row>
    <row r="12" spans="2:6" ht="15" customHeight="1">
      <c r="B12" s="257" t="s">
        <v>13</v>
      </c>
      <c r="C12" s="257"/>
      <c r="D12" s="229"/>
      <c r="E12" s="15"/>
      <c r="F12" s="15"/>
    </row>
    <row r="13" spans="2:7" ht="15">
      <c r="B13" s="20" t="s">
        <v>14</v>
      </c>
      <c r="C13" s="20" t="s">
        <v>15</v>
      </c>
      <c r="D13" s="15"/>
      <c r="E13" s="15"/>
      <c r="F13" s="15"/>
      <c r="G13" s="14" t="s">
        <v>16</v>
      </c>
    </row>
    <row r="14" spans="2:6" ht="15">
      <c r="B14" s="209" t="s">
        <v>17</v>
      </c>
      <c r="C14" s="178"/>
      <c r="D14" s="15"/>
      <c r="E14" s="15"/>
      <c r="F14" s="15"/>
    </row>
    <row r="15" spans="2:6" ht="15">
      <c r="B15" s="209" t="s">
        <v>18</v>
      </c>
      <c r="C15" s="178"/>
      <c r="D15" s="15"/>
      <c r="E15" s="15"/>
      <c r="F15" s="15"/>
    </row>
    <row r="16" spans="2:6" ht="15">
      <c r="B16" s="209" t="s">
        <v>19</v>
      </c>
      <c r="C16" s="178"/>
      <c r="D16" s="16"/>
      <c r="E16" s="15"/>
      <c r="F16" s="15"/>
    </row>
    <row r="17" spans="2:9" ht="15">
      <c r="B17" s="209" t="s">
        <v>20</v>
      </c>
      <c r="C17" s="178"/>
      <c r="D17" s="15"/>
      <c r="E17" s="15"/>
      <c r="F17" s="15"/>
      <c r="I17" s="17"/>
    </row>
    <row r="18" spans="2:6" ht="15">
      <c r="B18" s="209" t="s">
        <v>21</v>
      </c>
      <c r="C18" s="178"/>
      <c r="D18" s="15"/>
      <c r="E18" s="15"/>
      <c r="F18" s="15"/>
    </row>
    <row r="19" spans="2:6" ht="15">
      <c r="B19" s="18" t="s">
        <v>22</v>
      </c>
      <c r="C19" s="18">
        <f>+C17-C18</f>
        <v>0</v>
      </c>
      <c r="D19" s="15"/>
      <c r="E19" s="15"/>
      <c r="F19" s="15"/>
    </row>
    <row r="20" spans="2:6" ht="15">
      <c r="B20" s="209" t="s">
        <v>23</v>
      </c>
      <c r="C20" s="19"/>
      <c r="D20" s="15"/>
      <c r="E20" s="15"/>
      <c r="F20" s="15"/>
    </row>
    <row r="21" spans="2:6" ht="17.25" customHeight="1">
      <c r="B21" s="15"/>
      <c r="C21" s="15"/>
      <c r="D21" s="15"/>
      <c r="E21" s="15"/>
      <c r="F21" s="15"/>
    </row>
    <row r="22" spans="2:6" ht="15">
      <c r="B22" s="274" t="s">
        <v>24</v>
      </c>
      <c r="C22" s="274"/>
      <c r="D22" s="274"/>
      <c r="E22" s="274"/>
      <c r="F22" s="274"/>
    </row>
    <row r="23" spans="2:6" ht="36">
      <c r="B23" s="20" t="s">
        <v>25</v>
      </c>
      <c r="C23" s="21" t="s">
        <v>26</v>
      </c>
      <c r="D23" s="21" t="s">
        <v>27</v>
      </c>
      <c r="E23" s="22" t="s">
        <v>28</v>
      </c>
      <c r="F23" s="21" t="s">
        <v>29</v>
      </c>
    </row>
    <row r="24" spans="2:6" ht="15.75" customHeight="1">
      <c r="B24" s="23" t="s">
        <v>30</v>
      </c>
      <c r="C24" s="23" t="s">
        <v>31</v>
      </c>
      <c r="D24" s="24" t="s">
        <v>32</v>
      </c>
      <c r="E24" s="25" t="s">
        <v>33</v>
      </c>
      <c r="F24" s="25" t="s">
        <v>34</v>
      </c>
    </row>
    <row r="25" spans="2:6" ht="16.5" customHeight="1">
      <c r="B25" s="26">
        <f>IF(B24="Negativa o abstención",3,IF(B24="Con salvedades",2,IF(B24="Sin salvedades",1,0)))</f>
        <v>2</v>
      </c>
      <c r="C25" s="26">
        <f>IF(C24="Ineficiente",3,IF(C24="Con deficiencias",2,IF(C24="Eficiente",1,0)))</f>
        <v>2</v>
      </c>
      <c r="D25" s="26">
        <f>IF(D24="No fenecida",3,IF(D24="Fenecida",1,0))</f>
        <v>3</v>
      </c>
      <c r="E25" s="25">
        <f>IF(E24="Alto",3,IF(E24="Medio",2,IF(E24="Bajo",1,0)))</f>
        <v>2</v>
      </c>
      <c r="F25" s="25">
        <f>IF(F24="Ineficiente",3,IF(F24="Parcialmente adecuado",2,IF(F24="eficiente",1,0)))</f>
        <v>2</v>
      </c>
    </row>
    <row r="26" spans="2:3" ht="31.5" customHeight="1">
      <c r="B26" s="27" t="s">
        <v>35</v>
      </c>
      <c r="C26" s="28" t="s">
        <v>36</v>
      </c>
    </row>
    <row r="27" spans="2:3" ht="16.5" customHeight="1">
      <c r="B27" s="29">
        <f>SUM(B25:F25)</f>
        <v>11</v>
      </c>
      <c r="C27" s="30" t="e">
        <f>#VALUE!</f>
        <v>#VALUE!</v>
      </c>
    </row>
    <row r="28" spans="2:6" ht="15">
      <c r="B28" s="35"/>
      <c r="C28" s="36"/>
      <c r="D28" s="35"/>
      <c r="E28" s="37"/>
      <c r="F28" s="37"/>
    </row>
    <row r="29" spans="2:6" ht="15">
      <c r="B29" s="38" t="s">
        <v>41</v>
      </c>
      <c r="C29" s="39" t="s">
        <v>42</v>
      </c>
      <c r="E29" s="37"/>
      <c r="F29" s="37"/>
    </row>
    <row r="30" spans="2:6" ht="15">
      <c r="B30" s="38" t="s">
        <v>43</v>
      </c>
      <c r="C30" s="39" t="s">
        <v>44</v>
      </c>
      <c r="E30" s="37"/>
      <c r="F30" s="37"/>
    </row>
    <row r="31" spans="2:5" ht="17.25" customHeight="1">
      <c r="B31" s="38" t="s">
        <v>45</v>
      </c>
      <c r="C31" s="39" t="s">
        <v>46</v>
      </c>
      <c r="E31" s="37"/>
    </row>
    <row r="32" ht="15"/>
    <row r="33" ht="15" hidden="1"/>
    <row r="34" ht="15" customHeight="1" hidden="1"/>
    <row r="35" spans="5:6" ht="36" customHeight="1" hidden="1">
      <c r="E35" s="31"/>
      <c r="F35" s="31"/>
    </row>
    <row r="36" spans="5:6" ht="24" customHeight="1" hidden="1">
      <c r="E36" s="31"/>
      <c r="F36" s="31"/>
    </row>
    <row r="37" spans="5:6" ht="15" hidden="1">
      <c r="E37" s="31"/>
      <c r="F37" s="31"/>
    </row>
    <row r="38" spans="2:6" ht="15">
      <c r="B38" s="20" t="s">
        <v>37</v>
      </c>
      <c r="C38" s="32" t="s">
        <v>15</v>
      </c>
      <c r="D38" s="33" t="s">
        <v>38</v>
      </c>
      <c r="E38" s="275" t="s">
        <v>39</v>
      </c>
      <c r="F38" s="276"/>
    </row>
    <row r="39" spans="2:6" ht="15">
      <c r="B39" s="159" t="s">
        <v>171</v>
      </c>
      <c r="C39" s="178"/>
      <c r="D39" s="34"/>
      <c r="E39" s="277">
        <f>+C39*D39</f>
        <v>0</v>
      </c>
      <c r="F39" s="277"/>
    </row>
    <row r="40" spans="2:6" s="219" customFormat="1" ht="15">
      <c r="B40" s="220"/>
      <c r="C40" s="221"/>
      <c r="D40" s="222"/>
      <c r="E40" s="37"/>
      <c r="F40" s="37"/>
    </row>
    <row r="41" spans="2:13" ht="17.25" customHeight="1">
      <c r="B41" s="244" t="s">
        <v>184</v>
      </c>
      <c r="C41" s="244"/>
      <c r="D41" s="244"/>
      <c r="E41" s="244"/>
      <c r="F41" s="244"/>
      <c r="G41" s="149"/>
      <c r="H41" s="146"/>
      <c r="I41" s="146"/>
      <c r="J41" s="146"/>
      <c r="K41" s="146"/>
      <c r="L41" s="146"/>
      <c r="M41" s="146"/>
    </row>
    <row r="42" spans="2:13" ht="15" customHeight="1">
      <c r="B42" s="245"/>
      <c r="C42" s="246"/>
      <c r="D42" s="246"/>
      <c r="E42" s="246"/>
      <c r="F42" s="247"/>
      <c r="G42" s="149"/>
      <c r="H42" s="146"/>
      <c r="I42" s="146"/>
      <c r="J42" s="146"/>
      <c r="K42" s="146"/>
      <c r="L42" s="146"/>
      <c r="M42" s="146"/>
    </row>
    <row r="43" spans="2:13" ht="15.75" customHeight="1">
      <c r="B43" s="248"/>
      <c r="C43" s="249"/>
      <c r="D43" s="249"/>
      <c r="E43" s="249"/>
      <c r="F43" s="250"/>
      <c r="G43" s="149"/>
      <c r="H43" s="146"/>
      <c r="I43" s="146"/>
      <c r="J43" s="146"/>
      <c r="K43" s="146"/>
      <c r="L43" s="146"/>
      <c r="M43" s="146"/>
    </row>
    <row r="44" spans="2:13" ht="15.75" customHeight="1">
      <c r="B44" s="251"/>
      <c r="C44" s="252"/>
      <c r="D44" s="252"/>
      <c r="E44" s="252"/>
      <c r="F44" s="253"/>
      <c r="G44" s="149"/>
      <c r="H44" s="146"/>
      <c r="I44" s="146"/>
      <c r="J44" s="146"/>
      <c r="K44" s="146"/>
      <c r="L44" s="146"/>
      <c r="M44" s="146"/>
    </row>
    <row r="45" spans="3:6" ht="17.25" customHeight="1">
      <c r="C45" s="36"/>
      <c r="D45" s="35"/>
      <c r="E45" s="37"/>
      <c r="F45" s="37"/>
    </row>
    <row r="46" ht="17.25" customHeight="1" hidden="1">
      <c r="F46" s="31"/>
    </row>
    <row r="47" spans="2:6" ht="17.25" customHeight="1" hidden="1">
      <c r="B47" s="240" t="s">
        <v>47</v>
      </c>
      <c r="C47" s="242" t="s">
        <v>48</v>
      </c>
      <c r="D47" s="237" t="s">
        <v>49</v>
      </c>
      <c r="E47" s="238"/>
      <c r="F47" s="239"/>
    </row>
    <row r="48" spans="2:6" ht="15" hidden="1">
      <c r="B48" s="241"/>
      <c r="C48" s="243"/>
      <c r="D48" s="32" t="str">
        <f>IF(AND(B27&gt;=12,B27&lt;=15),3,"NO APLICA")</f>
        <v>NO APLICA</v>
      </c>
      <c r="E48" s="40">
        <f>IF(AND(B27&gt;=8,B27&lt;12),2,"NO APLICA")</f>
        <v>2</v>
      </c>
      <c r="F48" s="32" t="str">
        <f>IF(AND(B27&gt;=5,B27&lt;8),1,"NO APLICA")</f>
        <v>NO APLICA</v>
      </c>
    </row>
    <row r="49" spans="2:6" ht="15.75" hidden="1">
      <c r="B49" s="206" t="s">
        <v>50</v>
      </c>
      <c r="C49" s="207" t="s">
        <v>51</v>
      </c>
      <c r="D49" s="208" t="s">
        <v>166</v>
      </c>
      <c r="E49" s="208" t="s">
        <v>161</v>
      </c>
      <c r="F49" s="208" t="s">
        <v>162</v>
      </c>
    </row>
    <row r="50" spans="2:6" ht="15.75" hidden="1">
      <c r="B50" s="41" t="s">
        <v>52</v>
      </c>
      <c r="C50" s="174" t="s">
        <v>53</v>
      </c>
      <c r="D50" s="175" t="s">
        <v>167</v>
      </c>
      <c r="E50" s="175" t="s">
        <v>160</v>
      </c>
      <c r="F50" s="175" t="s">
        <v>163</v>
      </c>
    </row>
    <row r="51" spans="2:6" ht="15.75" hidden="1">
      <c r="B51" s="41" t="s">
        <v>40</v>
      </c>
      <c r="C51" s="174" t="s">
        <v>54</v>
      </c>
      <c r="D51" s="175" t="s">
        <v>166</v>
      </c>
      <c r="E51" s="175" t="s">
        <v>161</v>
      </c>
      <c r="F51" s="175" t="s">
        <v>162</v>
      </c>
    </row>
    <row r="52" spans="2:6" ht="15.75" customHeight="1" hidden="1">
      <c r="B52" s="41" t="s">
        <v>22</v>
      </c>
      <c r="C52" s="174" t="s">
        <v>55</v>
      </c>
      <c r="D52" s="175" t="s">
        <v>168</v>
      </c>
      <c r="E52" s="175" t="s">
        <v>164</v>
      </c>
      <c r="F52" s="175" t="s">
        <v>165</v>
      </c>
    </row>
    <row r="53" spans="2:6" ht="15.75" customHeight="1" hidden="1">
      <c r="B53" s="41" t="s">
        <v>9</v>
      </c>
      <c r="C53" s="174" t="s">
        <v>56</v>
      </c>
      <c r="D53" s="175" t="s">
        <v>169</v>
      </c>
      <c r="E53" s="175" t="s">
        <v>57</v>
      </c>
      <c r="F53" s="176" t="s">
        <v>58</v>
      </c>
    </row>
    <row r="54" ht="13.5" customHeight="1" hidden="1"/>
    <row r="55" ht="15" hidden="1"/>
    <row r="56" spans="2:6" ht="15" customHeight="1" hidden="1">
      <c r="B56" s="258" t="s">
        <v>59</v>
      </c>
      <c r="C56" s="259"/>
      <c r="D56" s="259"/>
      <c r="E56" s="259"/>
      <c r="F56" s="260"/>
    </row>
    <row r="57" spans="2:6" ht="15" customHeight="1" hidden="1">
      <c r="B57" s="261"/>
      <c r="C57" s="262"/>
      <c r="D57" s="262"/>
      <c r="E57" s="262"/>
      <c r="F57" s="263"/>
    </row>
    <row r="58" spans="2:6" ht="15" customHeight="1" hidden="1">
      <c r="B58" s="261"/>
      <c r="C58" s="262"/>
      <c r="D58" s="262"/>
      <c r="E58" s="262"/>
      <c r="F58" s="263"/>
    </row>
    <row r="59" spans="2:6" ht="15.75" customHeight="1" hidden="1" thickBot="1">
      <c r="B59" s="264"/>
      <c r="C59" s="265"/>
      <c r="D59" s="265"/>
      <c r="E59" s="265"/>
      <c r="F59" s="266"/>
    </row>
    <row r="60" ht="15" hidden="1"/>
    <row r="61" ht="15" hidden="1"/>
    <row r="62" spans="2:10" s="1" customFormat="1" ht="18.75" customHeight="1" hidden="1">
      <c r="B62" s="267" t="s">
        <v>60</v>
      </c>
      <c r="C62" s="267"/>
      <c r="D62" s="267"/>
      <c r="E62" s="267"/>
      <c r="F62" s="267"/>
      <c r="G62" s="267"/>
      <c r="H62" s="267"/>
      <c r="I62" s="267"/>
      <c r="J62" s="267"/>
    </row>
    <row r="63" spans="2:13" s="1" customFormat="1" ht="31.5" customHeight="1" hidden="1">
      <c r="B63" s="42" t="s">
        <v>61</v>
      </c>
      <c r="C63" s="268" t="s">
        <v>62</v>
      </c>
      <c r="D63" s="268"/>
      <c r="E63" s="268"/>
      <c r="F63" s="268"/>
      <c r="G63" s="268"/>
      <c r="H63" s="268"/>
      <c r="I63" s="268"/>
      <c r="J63" s="268"/>
      <c r="M63" s="43"/>
    </row>
    <row r="64" spans="2:13" s="1" customFormat="1" ht="36" customHeight="1" hidden="1">
      <c r="B64" s="44" t="s">
        <v>63</v>
      </c>
      <c r="C64" s="269" t="s">
        <v>76</v>
      </c>
      <c r="D64" s="270"/>
      <c r="E64" s="271" t="s">
        <v>65</v>
      </c>
      <c r="F64" s="272"/>
      <c r="G64" s="272"/>
      <c r="H64" s="273"/>
      <c r="I64" s="271" t="s">
        <v>66</v>
      </c>
      <c r="J64" s="273"/>
      <c r="M64" s="43"/>
    </row>
    <row r="65" spans="2:13" s="1" customFormat="1" ht="47.25" customHeight="1" hidden="1">
      <c r="B65" s="45" t="s">
        <v>175</v>
      </c>
      <c r="C65" s="278" t="s">
        <v>67</v>
      </c>
      <c r="D65" s="278"/>
      <c r="E65" s="279" t="s">
        <v>68</v>
      </c>
      <c r="F65" s="279"/>
      <c r="G65" s="279"/>
      <c r="H65" s="279"/>
      <c r="I65" s="280" t="s">
        <v>69</v>
      </c>
      <c r="J65" s="280"/>
      <c r="M65" s="46"/>
    </row>
    <row r="66" spans="2:10" s="1" customFormat="1" ht="24.75" customHeight="1" hidden="1">
      <c r="B66" s="47"/>
      <c r="C66" s="48" t="s">
        <v>70</v>
      </c>
      <c r="D66" s="49">
        <f>+B66</f>
        <v>0</v>
      </c>
      <c r="E66" s="50" t="s">
        <v>71</v>
      </c>
      <c r="F66" s="51">
        <f>+B66</f>
        <v>0</v>
      </c>
      <c r="G66" s="52" t="s">
        <v>72</v>
      </c>
      <c r="H66" s="53">
        <f>+B66*5</f>
        <v>0</v>
      </c>
      <c r="I66" s="54">
        <f>+B66*5</f>
        <v>0</v>
      </c>
      <c r="J66" s="55" t="s">
        <v>73</v>
      </c>
    </row>
    <row r="67" spans="2:10" s="1" customFormat="1" ht="15" hidden="1">
      <c r="B67" s="56"/>
      <c r="C67" s="57" t="s">
        <v>70</v>
      </c>
      <c r="D67" s="58">
        <f>+B67</f>
        <v>0</v>
      </c>
      <c r="E67" s="59" t="s">
        <v>71</v>
      </c>
      <c r="F67" s="60">
        <f>+B67</f>
        <v>0</v>
      </c>
      <c r="G67" s="61" t="s">
        <v>72</v>
      </c>
      <c r="H67" s="62">
        <f>+B67*5</f>
        <v>0</v>
      </c>
      <c r="I67" s="63">
        <f>+B67*5</f>
        <v>0</v>
      </c>
      <c r="J67" s="64" t="s">
        <v>74</v>
      </c>
    </row>
    <row r="68" spans="2:10" s="1" customFormat="1" ht="15" hidden="1">
      <c r="B68" s="65"/>
      <c r="C68" s="66"/>
      <c r="D68" s="67"/>
      <c r="E68" s="66"/>
      <c r="H68" s="67"/>
      <c r="I68" s="66"/>
      <c r="J68" s="67"/>
    </row>
    <row r="69" spans="2:13" s="1" customFormat="1" ht="31.5" customHeight="1" hidden="1">
      <c r="B69" s="44" t="s">
        <v>75</v>
      </c>
      <c r="C69" s="269" t="s">
        <v>76</v>
      </c>
      <c r="D69" s="270"/>
      <c r="E69" s="271" t="s">
        <v>65</v>
      </c>
      <c r="F69" s="272"/>
      <c r="G69" s="272"/>
      <c r="H69" s="273"/>
      <c r="I69" s="271" t="s">
        <v>66</v>
      </c>
      <c r="J69" s="273"/>
      <c r="M69" s="43"/>
    </row>
    <row r="70" spans="2:13" s="1" customFormat="1" ht="47.25" customHeight="1" hidden="1">
      <c r="B70" s="45" t="s">
        <v>176</v>
      </c>
      <c r="C70" s="278" t="s">
        <v>67</v>
      </c>
      <c r="D70" s="278"/>
      <c r="E70" s="279" t="s">
        <v>68</v>
      </c>
      <c r="F70" s="279"/>
      <c r="G70" s="279"/>
      <c r="H70" s="279"/>
      <c r="I70" s="280" t="s">
        <v>77</v>
      </c>
      <c r="J70" s="280"/>
      <c r="M70" s="46"/>
    </row>
    <row r="71" spans="2:13" s="1" customFormat="1" ht="26.25" customHeight="1" hidden="1">
      <c r="B71" s="47"/>
      <c r="C71" s="48" t="s">
        <v>70</v>
      </c>
      <c r="D71" s="49">
        <f>+B71</f>
        <v>0</v>
      </c>
      <c r="E71" s="50" t="s">
        <v>71</v>
      </c>
      <c r="F71" s="51">
        <f>+D71</f>
        <v>0</v>
      </c>
      <c r="G71" s="52" t="s">
        <v>72</v>
      </c>
      <c r="H71" s="53">
        <f>+B71*5</f>
        <v>0</v>
      </c>
      <c r="I71" s="54">
        <f>+B71*5</f>
        <v>0</v>
      </c>
      <c r="J71" s="55" t="s">
        <v>73</v>
      </c>
      <c r="M71" s="68"/>
    </row>
    <row r="72" spans="2:13" s="1" customFormat="1" ht="15" hidden="1">
      <c r="B72" s="56"/>
      <c r="C72" s="57" t="s">
        <v>78</v>
      </c>
      <c r="D72" s="58">
        <f>+B72</f>
        <v>0</v>
      </c>
      <c r="E72" s="59" t="s">
        <v>71</v>
      </c>
      <c r="F72" s="60">
        <f>+B72</f>
        <v>0</v>
      </c>
      <c r="G72" s="61" t="s">
        <v>72</v>
      </c>
      <c r="H72" s="62">
        <f>+B72*5</f>
        <v>0</v>
      </c>
      <c r="I72" s="63">
        <f>+B72*5</f>
        <v>0</v>
      </c>
      <c r="J72" s="64" t="s">
        <v>74</v>
      </c>
      <c r="M72" s="68"/>
    </row>
    <row r="73" spans="2:13" s="1" customFormat="1" ht="15" hidden="1">
      <c r="B73" s="65"/>
      <c r="C73" s="66"/>
      <c r="D73" s="67"/>
      <c r="E73" s="66"/>
      <c r="F73" s="69"/>
      <c r="H73" s="67"/>
      <c r="I73" s="66"/>
      <c r="J73" s="67"/>
      <c r="M73" s="68"/>
    </row>
    <row r="74" spans="2:13" s="1" customFormat="1" ht="30" customHeight="1" hidden="1">
      <c r="B74" s="179" t="s">
        <v>79</v>
      </c>
      <c r="C74" s="281" t="s">
        <v>76</v>
      </c>
      <c r="D74" s="282"/>
      <c r="E74" s="283" t="s">
        <v>65</v>
      </c>
      <c r="F74" s="284"/>
      <c r="G74" s="284"/>
      <c r="H74" s="285"/>
      <c r="I74" s="283" t="s">
        <v>66</v>
      </c>
      <c r="J74" s="285"/>
      <c r="M74" s="70"/>
    </row>
    <row r="75" spans="2:13" s="1" customFormat="1" ht="46.5" customHeight="1" hidden="1">
      <c r="B75" s="180" t="s">
        <v>177</v>
      </c>
      <c r="C75" s="286" t="s">
        <v>67</v>
      </c>
      <c r="D75" s="286"/>
      <c r="E75" s="287" t="s">
        <v>68</v>
      </c>
      <c r="F75" s="288"/>
      <c r="G75" s="288"/>
      <c r="H75" s="289"/>
      <c r="I75" s="290" t="s">
        <v>77</v>
      </c>
      <c r="J75" s="290"/>
      <c r="K75" s="199"/>
      <c r="L75" s="199"/>
      <c r="M75" s="71"/>
    </row>
    <row r="76" spans="2:12" s="1" customFormat="1" ht="29.25" customHeight="1" hidden="1">
      <c r="B76" s="181">
        <v>0.005</v>
      </c>
      <c r="C76" s="182" t="s">
        <v>70</v>
      </c>
      <c r="D76" s="183">
        <f>+B76</f>
        <v>0.005</v>
      </c>
      <c r="E76" s="184" t="s">
        <v>71</v>
      </c>
      <c r="F76" s="185">
        <f>+B76</f>
        <v>0.005</v>
      </c>
      <c r="G76" s="186" t="s">
        <v>72</v>
      </c>
      <c r="H76" s="187">
        <f>+B76*5</f>
        <v>0.025</v>
      </c>
      <c r="I76" s="188">
        <f>+B76*5</f>
        <v>0.025</v>
      </c>
      <c r="J76" s="189" t="s">
        <v>73</v>
      </c>
      <c r="K76" s="199"/>
      <c r="L76" s="200"/>
    </row>
    <row r="77" spans="2:12" s="1" customFormat="1" ht="15" hidden="1">
      <c r="B77" s="190">
        <v>371603360.575</v>
      </c>
      <c r="C77" s="191"/>
      <c r="D77" s="192">
        <f>+B77</f>
        <v>371603360.575</v>
      </c>
      <c r="E77" s="193" t="s">
        <v>71</v>
      </c>
      <c r="F77" s="194">
        <f>+B77</f>
        <v>371603360.575</v>
      </c>
      <c r="G77" s="195" t="s">
        <v>72</v>
      </c>
      <c r="H77" s="196">
        <f>+B77*5</f>
        <v>1858016802.875</v>
      </c>
      <c r="I77" s="197">
        <f>+B77*5</f>
        <v>1858016802.875</v>
      </c>
      <c r="J77" s="198" t="s">
        <v>80</v>
      </c>
      <c r="K77" s="199"/>
      <c r="L77" s="199"/>
    </row>
    <row r="78" spans="11:12" ht="15" hidden="1">
      <c r="K78" s="171"/>
      <c r="L78" s="201"/>
    </row>
    <row r="79" spans="11:12" ht="15" hidden="1">
      <c r="K79" s="171"/>
      <c r="L79" s="201"/>
    </row>
    <row r="80" spans="2:12" ht="15">
      <c r="B80" s="275" t="s">
        <v>81</v>
      </c>
      <c r="C80" s="295"/>
      <c r="D80" s="295"/>
      <c r="E80" s="295"/>
      <c r="F80" s="276"/>
      <c r="K80" s="171"/>
      <c r="L80" s="202"/>
    </row>
    <row r="81" spans="2:12" ht="60.75" customHeight="1">
      <c r="B81" s="296" t="s">
        <v>82</v>
      </c>
      <c r="C81" s="296"/>
      <c r="D81" s="296"/>
      <c r="E81" s="296"/>
      <c r="F81" s="296"/>
      <c r="K81" s="171"/>
      <c r="L81" s="171"/>
    </row>
    <row r="82" spans="2:8" ht="30.75" customHeight="1">
      <c r="B82" s="72" t="s">
        <v>83</v>
      </c>
      <c r="C82" s="293" t="s">
        <v>84</v>
      </c>
      <c r="D82" s="257"/>
      <c r="E82" s="294"/>
      <c r="F82" s="73" t="s">
        <v>85</v>
      </c>
      <c r="G82" s="16"/>
      <c r="H82" s="16"/>
    </row>
    <row r="83" spans="2:6" ht="22.5" customHeight="1">
      <c r="B83" s="3" t="s">
        <v>86</v>
      </c>
      <c r="C83" s="165" t="s">
        <v>87</v>
      </c>
      <c r="D83" s="166"/>
      <c r="E83" s="74">
        <v>650000</v>
      </c>
      <c r="F83" s="75">
        <f>+E83*5%</f>
        <v>32500</v>
      </c>
    </row>
    <row r="84" spans="2:6" ht="34.5" customHeight="1">
      <c r="B84" s="3" t="s">
        <v>88</v>
      </c>
      <c r="C84" s="297" t="s">
        <v>89</v>
      </c>
      <c r="D84" s="298"/>
      <c r="E84" s="74"/>
      <c r="F84" s="75">
        <v>0</v>
      </c>
    </row>
    <row r="85" spans="2:6" ht="15">
      <c r="B85" s="76"/>
      <c r="C85" s="297"/>
      <c r="D85" s="298"/>
      <c r="E85" s="74"/>
      <c r="F85" s="75"/>
    </row>
    <row r="86" spans="2:6" ht="18" customHeight="1">
      <c r="B86" s="76"/>
      <c r="C86" s="297"/>
      <c r="D86" s="298"/>
      <c r="E86" s="74"/>
      <c r="F86" s="75"/>
    </row>
    <row r="87" spans="2:6" ht="15.75" customHeight="1">
      <c r="B87" s="76"/>
      <c r="C87" s="297"/>
      <c r="D87" s="298"/>
      <c r="E87" s="74"/>
      <c r="F87" s="75"/>
    </row>
    <row r="88" ht="15"/>
    <row r="89" spans="2:6" ht="15">
      <c r="B89" s="275" t="s">
        <v>90</v>
      </c>
      <c r="C89" s="295"/>
      <c r="D89" s="295"/>
      <c r="E89" s="295"/>
      <c r="F89" s="276"/>
    </row>
    <row r="90" spans="2:6" ht="52.5" customHeight="1">
      <c r="B90" s="280" t="s">
        <v>91</v>
      </c>
      <c r="C90" s="280"/>
      <c r="D90" s="280"/>
      <c r="E90" s="280"/>
      <c r="F90" s="280"/>
    </row>
    <row r="91" spans="2:6" ht="15">
      <c r="B91" s="77" t="s">
        <v>38</v>
      </c>
      <c r="C91" s="237" t="s">
        <v>92</v>
      </c>
      <c r="D91" s="239"/>
      <c r="E91" s="77" t="s">
        <v>93</v>
      </c>
      <c r="F91" s="77" t="s">
        <v>94</v>
      </c>
    </row>
    <row r="92" spans="2:6" ht="15">
      <c r="B92" s="78">
        <v>0.6</v>
      </c>
      <c r="C92" s="299" t="s">
        <v>95</v>
      </c>
      <c r="D92" s="300"/>
      <c r="E92" s="167">
        <f>+E39</f>
        <v>0</v>
      </c>
      <c r="F92" s="79">
        <f>+E92*B92</f>
        <v>0</v>
      </c>
    </row>
    <row r="93" spans="2:6" ht="15">
      <c r="B93" s="80">
        <v>0.1</v>
      </c>
      <c r="C93" s="291" t="s">
        <v>96</v>
      </c>
      <c r="D93" s="292"/>
      <c r="E93" s="81">
        <v>450000</v>
      </c>
      <c r="F93" s="79">
        <f>+E93*B93</f>
        <v>45000</v>
      </c>
    </row>
    <row r="94" spans="2:6" ht="15">
      <c r="B94" s="76"/>
      <c r="C94" s="291"/>
      <c r="D94" s="292"/>
      <c r="E94" s="81"/>
      <c r="F94" s="79">
        <f>+B94*E94</f>
        <v>0</v>
      </c>
    </row>
    <row r="95" spans="2:6" ht="15">
      <c r="B95" s="76"/>
      <c r="C95" s="291"/>
      <c r="D95" s="292"/>
      <c r="E95" s="81"/>
      <c r="F95" s="79"/>
    </row>
    <row r="96" spans="2:6" ht="15">
      <c r="B96" s="76"/>
      <c r="C96" s="291"/>
      <c r="D96" s="292"/>
      <c r="E96" s="81"/>
      <c r="F96" s="79"/>
    </row>
    <row r="97" spans="2:6" ht="15">
      <c r="B97" s="76"/>
      <c r="C97" s="291"/>
      <c r="D97" s="292"/>
      <c r="E97" s="81"/>
      <c r="F97" s="79"/>
    </row>
    <row r="98" spans="2:6" ht="15">
      <c r="B98" s="76"/>
      <c r="C98" s="291"/>
      <c r="D98" s="292"/>
      <c r="E98" s="81"/>
      <c r="F98" s="79"/>
    </row>
    <row r="99" spans="2:6" ht="17.25" customHeight="1">
      <c r="B99" s="76"/>
      <c r="C99" s="291"/>
      <c r="D99" s="292"/>
      <c r="E99" s="81"/>
      <c r="F99" s="79"/>
    </row>
    <row r="100" spans="2:12" ht="15">
      <c r="B100" s="76"/>
      <c r="C100" s="291"/>
      <c r="D100" s="292"/>
      <c r="E100" s="81"/>
      <c r="F100" s="79"/>
      <c r="G100" s="82"/>
      <c r="K100" s="82"/>
      <c r="L100" s="82"/>
    </row>
    <row r="101" spans="2:12" ht="17.25" customHeight="1">
      <c r="B101" s="76"/>
      <c r="C101" s="291"/>
      <c r="D101" s="292"/>
      <c r="E101" s="81"/>
      <c r="F101" s="79"/>
      <c r="G101" s="82"/>
      <c r="K101" s="82"/>
      <c r="L101" s="82"/>
    </row>
    <row r="102" spans="7:12" ht="15">
      <c r="G102" s="82"/>
      <c r="K102" s="82"/>
      <c r="L102" s="82"/>
    </row>
    <row r="103" spans="2:12" ht="15">
      <c r="B103" s="275" t="s">
        <v>97</v>
      </c>
      <c r="C103" s="295"/>
      <c r="D103" s="295"/>
      <c r="E103" s="295"/>
      <c r="F103" s="276"/>
      <c r="G103" s="82"/>
      <c r="K103" s="82"/>
      <c r="L103" s="82"/>
    </row>
    <row r="104" spans="2:12" ht="60" customHeight="1">
      <c r="B104" s="296" t="s">
        <v>98</v>
      </c>
      <c r="C104" s="296"/>
      <c r="D104" s="296"/>
      <c r="E104" s="296"/>
      <c r="F104" s="296"/>
      <c r="G104" s="82"/>
      <c r="K104" s="82"/>
      <c r="L104" s="82"/>
    </row>
    <row r="105" spans="2:12" ht="15">
      <c r="B105" s="83" t="s">
        <v>38</v>
      </c>
      <c r="C105" s="83" t="s">
        <v>99</v>
      </c>
      <c r="D105" s="302" t="s">
        <v>100</v>
      </c>
      <c r="E105" s="302"/>
      <c r="F105" s="302"/>
      <c r="G105" s="82"/>
      <c r="K105" s="82"/>
      <c r="L105" s="82"/>
    </row>
    <row r="106" spans="2:12" ht="15">
      <c r="B106" s="84"/>
      <c r="C106" s="85">
        <f>+E39*B106</f>
        <v>0</v>
      </c>
      <c r="D106" s="303" t="s">
        <v>101</v>
      </c>
      <c r="E106" s="304"/>
      <c r="F106" s="305"/>
      <c r="G106" s="82"/>
      <c r="K106" s="82"/>
      <c r="L106" s="82"/>
    </row>
    <row r="107" spans="2:6" ht="15" customHeight="1">
      <c r="B107" s="76"/>
      <c r="C107" s="76"/>
      <c r="D107" s="291" t="s">
        <v>101</v>
      </c>
      <c r="E107" s="301"/>
      <c r="F107" s="292"/>
    </row>
    <row r="108" spans="2:6" ht="15">
      <c r="B108" s="76"/>
      <c r="C108" s="76"/>
      <c r="D108" s="291"/>
      <c r="E108" s="301"/>
      <c r="F108" s="292"/>
    </row>
    <row r="109" spans="2:14" ht="15">
      <c r="B109" s="76"/>
      <c r="C109" s="76"/>
      <c r="D109" s="291"/>
      <c r="E109" s="301"/>
      <c r="F109" s="292"/>
      <c r="N109" s="86"/>
    </row>
    <row r="110" spans="2:6" ht="15">
      <c r="B110" s="76"/>
      <c r="C110" s="76"/>
      <c r="D110" s="291"/>
      <c r="E110" s="301"/>
      <c r="F110" s="292"/>
    </row>
    <row r="111" spans="2:6" ht="15">
      <c r="B111" s="76"/>
      <c r="C111" s="76"/>
      <c r="D111" s="291"/>
      <c r="E111" s="301"/>
      <c r="F111" s="292"/>
    </row>
    <row r="112" spans="2:6" ht="15">
      <c r="B112" s="76"/>
      <c r="C112" s="76"/>
      <c r="D112" s="291"/>
      <c r="E112" s="301"/>
      <c r="F112" s="292"/>
    </row>
    <row r="113" spans="2:6" ht="15">
      <c r="B113" s="76"/>
      <c r="C113" s="76"/>
      <c r="D113" s="291"/>
      <c r="E113" s="301"/>
      <c r="F113" s="292"/>
    </row>
    <row r="114" spans="2:6" ht="15">
      <c r="B114" s="76"/>
      <c r="C114" s="76"/>
      <c r="D114" s="291"/>
      <c r="E114" s="301"/>
      <c r="F114" s="292"/>
    </row>
    <row r="115" spans="2:6" ht="20.25" customHeight="1">
      <c r="B115" s="76"/>
      <c r="C115" s="76"/>
      <c r="D115" s="291"/>
      <c r="E115" s="301"/>
      <c r="F115" s="292"/>
    </row>
    <row r="116" ht="15">
      <c r="B116" s="87" t="s">
        <v>179</v>
      </c>
    </row>
  </sheetData>
  <sheetProtection/>
  <mergeCells count="69">
    <mergeCell ref="D115:F115"/>
    <mergeCell ref="B104:F104"/>
    <mergeCell ref="D105:F105"/>
    <mergeCell ref="D106:F106"/>
    <mergeCell ref="D107:F107"/>
    <mergeCell ref="D108:F108"/>
    <mergeCell ref="D109:F109"/>
    <mergeCell ref="D111:F111"/>
    <mergeCell ref="D112:F112"/>
    <mergeCell ref="D113:F113"/>
    <mergeCell ref="D114:F114"/>
    <mergeCell ref="C91:D91"/>
    <mergeCell ref="C97:D97"/>
    <mergeCell ref="C98:D98"/>
    <mergeCell ref="C99:D99"/>
    <mergeCell ref="C100:D100"/>
    <mergeCell ref="C101:D101"/>
    <mergeCell ref="C85:D85"/>
    <mergeCell ref="C86:D86"/>
    <mergeCell ref="C87:D87"/>
    <mergeCell ref="B89:F89"/>
    <mergeCell ref="C92:D92"/>
    <mergeCell ref="D110:F110"/>
    <mergeCell ref="B90:F90"/>
    <mergeCell ref="B103:F103"/>
    <mergeCell ref="C93:D93"/>
    <mergeCell ref="C94:D94"/>
    <mergeCell ref="C95:D95"/>
    <mergeCell ref="C96:D96"/>
    <mergeCell ref="C82:E82"/>
    <mergeCell ref="C70:D70"/>
    <mergeCell ref="E70:H70"/>
    <mergeCell ref="B80:F80"/>
    <mergeCell ref="B81:F81"/>
    <mergeCell ref="C84:D84"/>
    <mergeCell ref="I70:J70"/>
    <mergeCell ref="C74:D74"/>
    <mergeCell ref="E74:H74"/>
    <mergeCell ref="I74:J74"/>
    <mergeCell ref="C75:D75"/>
    <mergeCell ref="E75:H75"/>
    <mergeCell ref="I75:J75"/>
    <mergeCell ref="E39:F39"/>
    <mergeCell ref="C65:D65"/>
    <mergeCell ref="E65:H65"/>
    <mergeCell ref="I65:J65"/>
    <mergeCell ref="C69:D69"/>
    <mergeCell ref="E69:H69"/>
    <mergeCell ref="I69:J69"/>
    <mergeCell ref="B11:F11"/>
    <mergeCell ref="B12:C12"/>
    <mergeCell ref="B56:F59"/>
    <mergeCell ref="B62:J62"/>
    <mergeCell ref="C63:J63"/>
    <mergeCell ref="C64:D64"/>
    <mergeCell ref="E64:H64"/>
    <mergeCell ref="I64:J64"/>
    <mergeCell ref="B22:F22"/>
    <mergeCell ref="E38:F38"/>
    <mergeCell ref="C1:E1"/>
    <mergeCell ref="C2:E2"/>
    <mergeCell ref="C3:E3"/>
    <mergeCell ref="C4:E4"/>
    <mergeCell ref="B10:F10"/>
    <mergeCell ref="B47:B48"/>
    <mergeCell ref="C47:C48"/>
    <mergeCell ref="D47:F47"/>
    <mergeCell ref="B41:F41"/>
    <mergeCell ref="B42:F44"/>
  </mergeCells>
  <conditionalFormatting sqref="C25">
    <cfRule type="containsText" priority="125" dxfId="84" operator="containsText" text="Eficiente">
      <formula>NOT(ISERROR(SEARCH("Eficiente",C25)))</formula>
    </cfRule>
  </conditionalFormatting>
  <conditionalFormatting sqref="C25">
    <cfRule type="containsText" priority="114" dxfId="85" operator="containsText" text="2">
      <formula>NOT(ISERROR(SEARCH("2",C25)))</formula>
    </cfRule>
    <cfRule type="containsText" priority="115" dxfId="84" operator="containsText" text="1">
      <formula>NOT(ISERROR(SEARCH("1",C25)))</formula>
    </cfRule>
    <cfRule type="containsText" priority="116" dxfId="86" operator="containsText" text="1">
      <formula>NOT(ISERROR(SEARCH("1",C25)))</formula>
    </cfRule>
    <cfRule type="containsText" priority="117" dxfId="87" operator="containsText" text="0">
      <formula>NOT(ISERROR(SEARCH("0",C25)))</formula>
    </cfRule>
    <cfRule type="containsText" priority="118" dxfId="86" operator="containsText" text="3">
      <formula>NOT(ISERROR(SEARCH("3",C25)))</formula>
    </cfRule>
    <cfRule type="containsText" priority="119" dxfId="88" operator="containsText" text="3">
      <formula>NOT(ISERROR(SEARCH("3",C25)))</formula>
    </cfRule>
    <cfRule type="containsText" priority="122" dxfId="89" operator="containsText" text="1">
      <formula>NOT(ISERROR(SEARCH("1",C25)))</formula>
    </cfRule>
    <cfRule type="containsText" priority="124" dxfId="84" operator="containsText" text="0">
      <formula>NOT(ISERROR(SEARCH("0",C25)))</formula>
    </cfRule>
  </conditionalFormatting>
  <conditionalFormatting sqref="B25">
    <cfRule type="containsText" priority="113" dxfId="84" operator="containsText" text="Eficiente">
      <formula>NOT(ISERROR(SEARCH("Eficiente",B25)))</formula>
    </cfRule>
  </conditionalFormatting>
  <conditionalFormatting sqref="B25">
    <cfRule type="containsText" priority="105" dxfId="85" operator="containsText" text="2">
      <formula>NOT(ISERROR(SEARCH("2",B25)))</formula>
    </cfRule>
    <cfRule type="containsText" priority="106" dxfId="84" operator="containsText" text="1">
      <formula>NOT(ISERROR(SEARCH("1",B25)))</formula>
    </cfRule>
    <cfRule type="containsText" priority="107" dxfId="86" operator="containsText" text="1">
      <formula>NOT(ISERROR(SEARCH("1",B25)))</formula>
    </cfRule>
    <cfRule type="containsText" priority="108" dxfId="87" operator="containsText" text="0">
      <formula>NOT(ISERROR(SEARCH("0",B25)))</formula>
    </cfRule>
    <cfRule type="containsText" priority="109" dxfId="86" operator="containsText" text="3">
      <formula>NOT(ISERROR(SEARCH("3",B25)))</formula>
    </cfRule>
    <cfRule type="containsText" priority="110" dxfId="88" operator="containsText" text="3">
      <formula>NOT(ISERROR(SEARCH("3",B25)))</formula>
    </cfRule>
    <cfRule type="containsText" priority="111" dxfId="89" operator="containsText" text="1">
      <formula>NOT(ISERROR(SEARCH("1",B25)))</formula>
    </cfRule>
    <cfRule type="containsText" priority="112" dxfId="84" operator="containsText" text="0">
      <formula>NOT(ISERROR(SEARCH("0",B25)))</formula>
    </cfRule>
  </conditionalFormatting>
  <conditionalFormatting sqref="D25">
    <cfRule type="containsText" priority="104" dxfId="84" operator="containsText" text="Eficiente">
      <formula>NOT(ISERROR(SEARCH("Eficiente",D25)))</formula>
    </cfRule>
  </conditionalFormatting>
  <conditionalFormatting sqref="D25">
    <cfRule type="containsText" priority="96" dxfId="85" operator="containsText" text="2">
      <formula>NOT(ISERROR(SEARCH("2",D25)))</formula>
    </cfRule>
    <cfRule type="containsText" priority="97" dxfId="84" operator="containsText" text="1">
      <formula>NOT(ISERROR(SEARCH("1",D25)))</formula>
    </cfRule>
    <cfRule type="containsText" priority="98" dxfId="86" operator="containsText" text="1">
      <formula>NOT(ISERROR(SEARCH("1",D25)))</formula>
    </cfRule>
    <cfRule type="containsText" priority="99" dxfId="87" operator="containsText" text="0">
      <formula>NOT(ISERROR(SEARCH("0",D25)))</formula>
    </cfRule>
    <cfRule type="containsText" priority="100" dxfId="86" operator="containsText" text="3">
      <formula>NOT(ISERROR(SEARCH("3",D25)))</formula>
    </cfRule>
    <cfRule type="containsText" priority="101" dxfId="88" operator="containsText" text="3">
      <formula>NOT(ISERROR(SEARCH("3",D25)))</formula>
    </cfRule>
    <cfRule type="containsText" priority="102" dxfId="89" operator="containsText" text="1">
      <formula>NOT(ISERROR(SEARCH("1",D25)))</formula>
    </cfRule>
    <cfRule type="containsText" priority="103" dxfId="84" operator="containsText" text="0">
      <formula>NOT(ISERROR(SEARCH("0",D25)))</formula>
    </cfRule>
  </conditionalFormatting>
  <conditionalFormatting sqref="E25">
    <cfRule type="containsText" priority="73" dxfId="90" operator="containsText" text="3">
      <formula>NOT(ISERROR(SEARCH("3",E25)))</formula>
    </cfRule>
    <cfRule type="containsText" priority="82" dxfId="84" operator="containsText" text="Eficiente">
      <formula>NOT(ISERROR(SEARCH("Eficiente",E25)))</formula>
    </cfRule>
  </conditionalFormatting>
  <conditionalFormatting sqref="E25">
    <cfRule type="containsText" priority="74" dxfId="85" operator="containsText" text="2">
      <formula>NOT(ISERROR(SEARCH("2",E25)))</formula>
    </cfRule>
    <cfRule type="containsText" priority="75" dxfId="84" operator="containsText" text="1">
      <formula>NOT(ISERROR(SEARCH("1",E25)))</formula>
    </cfRule>
    <cfRule type="containsText" priority="76" dxfId="86" operator="containsText" text="1">
      <formula>NOT(ISERROR(SEARCH("1",E25)))</formula>
    </cfRule>
    <cfRule type="containsText" priority="77" dxfId="87" operator="containsText" text="0">
      <formula>NOT(ISERROR(SEARCH("0",E25)))</formula>
    </cfRule>
    <cfRule type="containsText" priority="78" dxfId="86" operator="containsText" text="3">
      <formula>NOT(ISERROR(SEARCH("3",E25)))</formula>
    </cfRule>
    <cfRule type="containsText" priority="79" dxfId="88" operator="containsText" text="3">
      <formula>NOT(ISERROR(SEARCH("3",E25)))</formula>
    </cfRule>
    <cfRule type="containsText" priority="80" dxfId="89" operator="containsText" text="1">
      <formula>NOT(ISERROR(SEARCH("1",E25)))</formula>
    </cfRule>
    <cfRule type="containsText" priority="81" dxfId="84" operator="containsText" text="0">
      <formula>NOT(ISERROR(SEARCH("0",E25)))</formula>
    </cfRule>
  </conditionalFormatting>
  <conditionalFormatting sqref="F25">
    <cfRule type="containsText" priority="54" dxfId="84" operator="containsText" text="Eficiente">
      <formula>NOT(ISERROR(SEARCH("Eficiente",F25)))</formula>
    </cfRule>
  </conditionalFormatting>
  <conditionalFormatting sqref="F25">
    <cfRule type="containsText" priority="46" dxfId="85" operator="containsText" text="2">
      <formula>NOT(ISERROR(SEARCH("2",F25)))</formula>
    </cfRule>
    <cfRule type="containsText" priority="47" dxfId="84" operator="containsText" text="1">
      <formula>NOT(ISERROR(SEARCH("1",F25)))</formula>
    </cfRule>
    <cfRule type="containsText" priority="48" dxfId="86" operator="containsText" text="1">
      <formula>NOT(ISERROR(SEARCH("1",F25)))</formula>
    </cfRule>
    <cfRule type="containsText" priority="49" dxfId="87" operator="containsText" text="0">
      <formula>NOT(ISERROR(SEARCH("0",F25)))</formula>
    </cfRule>
    <cfRule type="containsText" priority="50" dxfId="86" operator="containsText" text="3">
      <formula>NOT(ISERROR(SEARCH("3",F25)))</formula>
    </cfRule>
    <cfRule type="containsText" priority="51" dxfId="88" operator="containsText" text="3">
      <formula>NOT(ISERROR(SEARCH("3",F25)))</formula>
    </cfRule>
    <cfRule type="containsText" priority="52" dxfId="89" operator="containsText" text="1">
      <formula>NOT(ISERROR(SEARCH("1",F25)))</formula>
    </cfRule>
    <cfRule type="containsText" priority="53" dxfId="84" operator="containsText" text="0">
      <formula>NOT(ISERROR(SEARCH("0",F25)))</formula>
    </cfRule>
  </conditionalFormatting>
  <conditionalFormatting sqref="B24">
    <cfRule type="containsText" priority="36" dxfId="91" operator="containsText" text="Negativa o abstención">
      <formula>NOT(ISERROR(SEARCH("Negativa o abstención",B24)))</formula>
    </cfRule>
    <cfRule type="containsText" priority="37" dxfId="92" operator="containsText" text="Negativa o abstención">
      <formula>NOT(ISERROR(SEARCH("Negativa o abstención",B24)))</formula>
    </cfRule>
    <cfRule type="containsText" priority="38" dxfId="84" operator="containsText" text="Sin salvedades">
      <formula>NOT(ISERROR(SEARCH("Sin salvedades",B24)))</formula>
    </cfRule>
    <cfRule type="containsText" priority="39" dxfId="92" operator="containsText" text="Sin salvedades">
      <formula>NOT(ISERROR(SEARCH("Sin salvedades",B24)))</formula>
    </cfRule>
    <cfRule type="containsText" priority="40" dxfId="92" operator="containsText" text="Con salvedades">
      <formula>NOT(ISERROR(SEARCH("Con salvedades",B24)))</formula>
    </cfRule>
    <cfRule type="containsText" priority="41" dxfId="0" operator="containsText" text="Con salvedades">
      <formula>NOT(ISERROR(SEARCH("Con salvedades",B24)))</formula>
    </cfRule>
    <cfRule type="containsText" priority="42" dxfId="90" operator="containsText" text="Negativa o abstención">
      <formula>NOT(ISERROR(SEARCH("Negativa o abstención",B24)))</formula>
    </cfRule>
    <cfRule type="containsText" priority="43" dxfId="93" operator="containsText" text="Con salvedades">
      <formula>NOT(ISERROR(SEARCH("Con salvedades",B24)))</formula>
    </cfRule>
    <cfRule type="containsText" priority="44" dxfId="9" operator="containsText" text="Con salvedades">
      <formula>NOT(ISERROR(SEARCH("Con salvedades",B24)))</formula>
    </cfRule>
    <cfRule type="containsText" priority="45" dxfId="94" operator="containsText" text="Sin salvedades">
      <formula>NOT(ISERROR(SEARCH("Sin salvedades",B24)))</formula>
    </cfRule>
  </conditionalFormatting>
  <conditionalFormatting sqref="C24">
    <cfRule type="containsText" priority="35" dxfId="84" operator="containsText" text="Eficiente">
      <formula>NOT(ISERROR(SEARCH("Eficiente",C24)))</formula>
    </cfRule>
  </conditionalFormatting>
  <conditionalFormatting sqref="C24">
    <cfRule type="containsText" priority="32" dxfId="95" operator="containsText" text="Ineficiente">
      <formula>NOT(ISERROR(SEARCH("Ineficiente",C24)))</formula>
    </cfRule>
    <cfRule type="containsText" priority="33" dxfId="96" operator="containsText" text="Ineficiente">
      <formula>NOT(ISERROR(SEARCH("Ineficiente",C24)))</formula>
    </cfRule>
    <cfRule type="containsText" priority="34" dxfId="89" operator="containsText" text="Con deficiencias">
      <formula>NOT(ISERROR(SEARCH("Con deficiencias",C24)))</formula>
    </cfRule>
  </conditionalFormatting>
  <conditionalFormatting sqref="D24">
    <cfRule type="containsText" priority="19" dxfId="97" operator="containsText" text="No fenecida">
      <formula>NOT(ISERROR(SEARCH("No fenecida",D24)))</formula>
    </cfRule>
    <cfRule type="containsText" priority="20" dxfId="98" operator="containsText" text="No fenecida">
      <formula>NOT(ISERROR(SEARCH("No fenecida",D24)))</formula>
    </cfRule>
    <cfRule type="containsText" priority="21" dxfId="99" operator="containsText" text="Fenecida">
      <formula>NOT(ISERROR(SEARCH("Fenecida",D24)))</formula>
    </cfRule>
    <cfRule type="containsText" priority="22" dxfId="91" operator="containsText" text="Negativa o abstención">
      <formula>NOT(ISERROR(SEARCH("Negativa o abstención",D24)))</formula>
    </cfRule>
    <cfRule type="containsText" priority="23" dxfId="92" operator="containsText" text="Negativa o abstención">
      <formula>NOT(ISERROR(SEARCH("Negativa o abstención",D24)))</formula>
    </cfRule>
    <cfRule type="containsText" priority="24" dxfId="84" operator="containsText" text="Sin salvedades">
      <formula>NOT(ISERROR(SEARCH("Sin salvedades",D24)))</formula>
    </cfRule>
    <cfRule type="containsText" priority="25" dxfId="92" operator="containsText" text="Sin salvedades">
      <formula>NOT(ISERROR(SEARCH("Sin salvedades",D24)))</formula>
    </cfRule>
    <cfRule type="containsText" priority="26" dxfId="92" operator="containsText" text="Con salvedades">
      <formula>NOT(ISERROR(SEARCH("Con salvedades",D24)))</formula>
    </cfRule>
    <cfRule type="containsText" priority="27" dxfId="0" operator="containsText" text="Con salvedades">
      <formula>NOT(ISERROR(SEARCH("Con salvedades",D24)))</formula>
    </cfRule>
    <cfRule type="containsText" priority="28" dxfId="90" operator="containsText" text="Negativa o abstención">
      <formula>NOT(ISERROR(SEARCH("Negativa o abstención",D24)))</formula>
    </cfRule>
    <cfRule type="containsText" priority="29" dxfId="93" operator="containsText" text="Con salvedades">
      <formula>NOT(ISERROR(SEARCH("Con salvedades",D24)))</formula>
    </cfRule>
    <cfRule type="containsText" priority="30" dxfId="9" operator="containsText" text="Con salvedades">
      <formula>NOT(ISERROR(SEARCH("Con salvedades",D24)))</formula>
    </cfRule>
    <cfRule type="containsText" priority="31" dxfId="94" operator="containsText" text="Sin salvedades">
      <formula>NOT(ISERROR(SEARCH("Sin salvedades",D24)))</formula>
    </cfRule>
  </conditionalFormatting>
  <conditionalFormatting sqref="E24">
    <cfRule type="containsText" priority="6" dxfId="85" operator="containsText" text="Medio">
      <formula>NOT(ISERROR(SEARCH("Medio",E24)))</formula>
    </cfRule>
    <cfRule type="containsText" priority="7" dxfId="90" operator="containsText" text="Alto">
      <formula>NOT(ISERROR(SEARCH("Alto",E24)))</formula>
    </cfRule>
    <cfRule type="containsText" priority="8" dxfId="99" operator="containsText" text="Bajo">
      <formula>NOT(ISERROR(SEARCH("Bajo",E24)))</formula>
    </cfRule>
    <cfRule type="containsText" priority="9" dxfId="90" operator="containsText" text="3">
      <formula>NOT(ISERROR(SEARCH("3",E24)))</formula>
    </cfRule>
    <cfRule type="containsText" priority="18" dxfId="84" operator="containsText" text="Eficiente">
      <formula>NOT(ISERROR(SEARCH("Eficiente",E24)))</formula>
    </cfRule>
  </conditionalFormatting>
  <conditionalFormatting sqref="E24">
    <cfRule type="containsText" priority="10" dxfId="85" operator="containsText" text="2">
      <formula>NOT(ISERROR(SEARCH("2",E24)))</formula>
    </cfRule>
    <cfRule type="containsText" priority="11" dxfId="84" operator="containsText" text="1">
      <formula>NOT(ISERROR(SEARCH("1",E24)))</formula>
    </cfRule>
    <cfRule type="containsText" priority="12" dxfId="86" operator="containsText" text="1">
      <formula>NOT(ISERROR(SEARCH("1",E24)))</formula>
    </cfRule>
    <cfRule type="containsText" priority="13" dxfId="87" operator="containsText" text="0">
      <formula>NOT(ISERROR(SEARCH("0",E24)))</formula>
    </cfRule>
    <cfRule type="containsText" priority="14" dxfId="86" operator="containsText" text="3">
      <formula>NOT(ISERROR(SEARCH("3",E24)))</formula>
    </cfRule>
    <cfRule type="containsText" priority="15" dxfId="88" operator="containsText" text="3">
      <formula>NOT(ISERROR(SEARCH("3",E24)))</formula>
    </cfRule>
    <cfRule type="containsText" priority="16" dxfId="89" operator="containsText" text="1">
      <formula>NOT(ISERROR(SEARCH("1",E24)))</formula>
    </cfRule>
    <cfRule type="containsText" priority="17" dxfId="84" operator="containsText" text="0">
      <formula>NOT(ISERROR(SEARCH("0",E24)))</formula>
    </cfRule>
  </conditionalFormatting>
  <conditionalFormatting sqref="F24">
    <cfRule type="containsText" priority="1" dxfId="85" operator="containsText" text="Parcialmente adecuado">
      <formula>NOT(ISERROR(SEARCH("Parcialmente adecuado",F24)))</formula>
    </cfRule>
    <cfRule type="containsText" priority="5" dxfId="84" operator="containsText" text="Eficiente">
      <formula>NOT(ISERROR(SEARCH("Eficiente",F24)))</formula>
    </cfRule>
  </conditionalFormatting>
  <conditionalFormatting sqref="F24">
    <cfRule type="containsText" priority="2" dxfId="95" operator="containsText" text="Ineficiente">
      <formula>NOT(ISERROR(SEARCH("Ineficiente",F24)))</formula>
    </cfRule>
    <cfRule type="containsText" priority="3" dxfId="96" operator="containsText" text="Ineficiente">
      <formula>NOT(ISERROR(SEARCH("Ineficiente",F24)))</formula>
    </cfRule>
    <cfRule type="containsText" priority="4" dxfId="89" operator="containsText" text="Con deficiencias">
      <formula>NOT(ISERROR(SEARCH("Con deficiencias",F24)))</formula>
    </cfRule>
  </conditionalFormatting>
  <dataValidations count="2">
    <dataValidation type="decimal" operator="greaterThan" allowBlank="1" showInputMessage="1" showErrorMessage="1" sqref="C45 C28">
      <formula1>0</formula1>
    </dataValidation>
    <dataValidation allowBlank="1" showInputMessage="1" showErrorMessage="1" sqref="E25"/>
  </dataValidations>
  <printOptions/>
  <pageMargins left="0.7086614173228347" right="0.7086614173228347" top="0.7480314960629921" bottom="0.7480314960629921" header="0.31496062992125984" footer="0.31496062992125984"/>
  <pageSetup horizontalDpi="600" verticalDpi="600" orientation="landscape" paperSize="9" scale="80" r:id="rId4"/>
  <headerFooter>
    <oddFooter>&amp;CControl Fiscal al Servicio de Todos y del Medio Ambiente&amp;RFI-PT-09-AC/V3/17-10-2023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T80"/>
  <sheetViews>
    <sheetView view="pageLayout" workbookViewId="0" topLeftCell="A85">
      <selection activeCell="B45" sqref="B45:H45"/>
    </sheetView>
  </sheetViews>
  <sheetFormatPr defaultColWidth="11.421875" defaultRowHeight="15"/>
  <cols>
    <col min="1" max="1" width="3.8515625" style="97" customWidth="1"/>
    <col min="2" max="2" width="23.421875" style="97" customWidth="1"/>
    <col min="3" max="3" width="22.7109375" style="97" customWidth="1"/>
    <col min="4" max="4" width="18.421875" style="97" customWidth="1"/>
    <col min="5" max="5" width="16.8515625" style="97" customWidth="1"/>
    <col min="6" max="6" width="16.00390625" style="97" customWidth="1"/>
    <col min="7" max="7" width="12.7109375" style="97" customWidth="1"/>
    <col min="8" max="8" width="16.140625" style="97" customWidth="1"/>
    <col min="9" max="9" width="3.7109375" style="97" customWidth="1"/>
    <col min="10" max="10" width="18.57421875" style="97" customWidth="1"/>
    <col min="11" max="11" width="17.421875" style="97" bestFit="1" customWidth="1"/>
    <col min="12" max="12" width="15.140625" style="97" customWidth="1"/>
    <col min="13" max="13" width="12.421875" style="97" customWidth="1"/>
    <col min="14" max="15" width="11.421875" style="97" customWidth="1"/>
    <col min="16" max="16" width="16.421875" style="97" customWidth="1"/>
    <col min="17" max="16384" width="11.421875" style="97" customWidth="1"/>
  </cols>
  <sheetData>
    <row r="1" spans="2:5" s="1" customFormat="1" ht="15.75">
      <c r="B1" s="231"/>
      <c r="C1" s="234" t="s">
        <v>187</v>
      </c>
      <c r="D1" s="234"/>
      <c r="E1" s="234"/>
    </row>
    <row r="2" spans="2:8" s="1" customFormat="1" ht="15.75">
      <c r="B2" s="231"/>
      <c r="C2" s="234" t="s">
        <v>0</v>
      </c>
      <c r="D2" s="234"/>
      <c r="E2" s="234"/>
      <c r="F2" s="317" t="s">
        <v>1</v>
      </c>
      <c r="G2" s="318"/>
      <c r="H2" s="3"/>
    </row>
    <row r="3" spans="2:5" s="1" customFormat="1" ht="39.75" customHeight="1">
      <c r="B3" s="216"/>
      <c r="C3" s="232" t="s">
        <v>185</v>
      </c>
      <c r="D3" s="232"/>
      <c r="E3" s="232"/>
    </row>
    <row r="4" spans="2:5" s="1" customFormat="1" ht="35.25" customHeight="1">
      <c r="B4" s="230"/>
      <c r="C4" s="319" t="s">
        <v>131</v>
      </c>
      <c r="D4" s="319"/>
      <c r="E4" s="319"/>
    </row>
    <row r="5" spans="2:15" s="1" customFormat="1" ht="15">
      <c r="B5" s="4" t="s">
        <v>3</v>
      </c>
      <c r="C5" s="5"/>
      <c r="D5" s="5"/>
      <c r="E5" s="95" t="s">
        <v>4</v>
      </c>
      <c r="F5" s="203"/>
      <c r="N5" s="7"/>
      <c r="O5" s="7"/>
    </row>
    <row r="6" spans="2:6" s="1" customFormat="1" ht="15">
      <c r="B6" s="1" t="s">
        <v>5</v>
      </c>
      <c r="C6" s="8"/>
      <c r="D6" s="9"/>
      <c r="E6" s="96" t="s">
        <v>6</v>
      </c>
      <c r="F6" s="203"/>
    </row>
    <row r="7" spans="2:6" s="1" customFormat="1" ht="15">
      <c r="B7" s="1" t="s">
        <v>7</v>
      </c>
      <c r="C7" s="204"/>
      <c r="D7" s="12"/>
      <c r="E7" s="96" t="s">
        <v>8</v>
      </c>
      <c r="F7" s="9"/>
    </row>
    <row r="8" spans="1:13" ht="15">
      <c r="A8" s="1"/>
      <c r="B8" s="4"/>
      <c r="C8" s="1"/>
      <c r="D8" s="1"/>
      <c r="E8" s="4"/>
      <c r="F8" s="1"/>
      <c r="G8" s="1"/>
      <c r="H8" s="1"/>
      <c r="I8" s="1"/>
      <c r="J8" s="1"/>
      <c r="K8" s="1"/>
      <c r="L8" s="1"/>
      <c r="M8" s="1"/>
    </row>
    <row r="9" spans="1:2" ht="15.75" hidden="1">
      <c r="A9" s="1"/>
      <c r="B9" s="98" t="s">
        <v>132</v>
      </c>
    </row>
    <row r="10" spans="2:13" s="1" customFormat="1" ht="77.25" customHeight="1" hidden="1">
      <c r="B10" s="99" t="s">
        <v>25</v>
      </c>
      <c r="C10" s="100" t="s">
        <v>133</v>
      </c>
      <c r="D10" s="101" t="s">
        <v>134</v>
      </c>
      <c r="E10" s="102" t="s">
        <v>133</v>
      </c>
      <c r="F10" s="101" t="s">
        <v>27</v>
      </c>
      <c r="G10" s="311" t="s">
        <v>133</v>
      </c>
      <c r="H10" s="312"/>
      <c r="I10" s="103" t="s">
        <v>135</v>
      </c>
      <c r="J10" s="315" t="s">
        <v>133</v>
      </c>
      <c r="K10" s="316"/>
      <c r="L10" s="104" t="s">
        <v>136</v>
      </c>
      <c r="M10" s="105" t="s">
        <v>133</v>
      </c>
    </row>
    <row r="11" spans="2:13" s="1" customFormat="1" ht="15" hidden="1">
      <c r="B11" s="106" t="s">
        <v>124</v>
      </c>
      <c r="C11" s="107">
        <v>0</v>
      </c>
      <c r="D11" s="106" t="s">
        <v>103</v>
      </c>
      <c r="E11" s="107">
        <v>0</v>
      </c>
      <c r="F11" s="106" t="s">
        <v>121</v>
      </c>
      <c r="G11" s="309">
        <v>0</v>
      </c>
      <c r="H11" s="310"/>
      <c r="I11" s="108" t="s">
        <v>125</v>
      </c>
      <c r="J11" s="309">
        <v>0</v>
      </c>
      <c r="K11" s="310"/>
      <c r="L11" s="109" t="s">
        <v>137</v>
      </c>
      <c r="M11" s="110">
        <v>0</v>
      </c>
    </row>
    <row r="12" spans="2:13" s="1" customFormat="1" ht="15" hidden="1">
      <c r="B12" s="106" t="s">
        <v>30</v>
      </c>
      <c r="C12" s="107">
        <v>1</v>
      </c>
      <c r="D12" s="106" t="s">
        <v>31</v>
      </c>
      <c r="E12" s="107">
        <v>1</v>
      </c>
      <c r="F12" s="106" t="s">
        <v>138</v>
      </c>
      <c r="G12" s="309">
        <v>3</v>
      </c>
      <c r="H12" s="310"/>
      <c r="I12" s="108" t="s">
        <v>33</v>
      </c>
      <c r="J12" s="309">
        <v>1</v>
      </c>
      <c r="K12" s="310">
        <v>1</v>
      </c>
      <c r="L12" s="109" t="s">
        <v>139</v>
      </c>
      <c r="M12" s="110">
        <v>1</v>
      </c>
    </row>
    <row r="13" spans="2:13" s="1" customFormat="1" ht="15" hidden="1">
      <c r="B13" s="106" t="s">
        <v>115</v>
      </c>
      <c r="C13" s="107">
        <v>3</v>
      </c>
      <c r="D13" s="106" t="s">
        <v>104</v>
      </c>
      <c r="E13" s="107">
        <v>3</v>
      </c>
      <c r="F13" s="320"/>
      <c r="G13" s="321"/>
      <c r="H13" s="322"/>
      <c r="I13" s="108" t="s">
        <v>116</v>
      </c>
      <c r="J13" s="309">
        <v>2</v>
      </c>
      <c r="K13" s="310">
        <v>2</v>
      </c>
      <c r="L13" s="109" t="s">
        <v>140</v>
      </c>
      <c r="M13" s="110">
        <v>2</v>
      </c>
    </row>
    <row r="14" spans="2:13" s="1" customFormat="1" ht="15.75" hidden="1" thickBot="1">
      <c r="B14" s="111"/>
      <c r="C14" s="112"/>
      <c r="D14" s="111"/>
      <c r="E14" s="112"/>
      <c r="F14" s="111"/>
      <c r="G14" s="113"/>
      <c r="H14" s="114"/>
      <c r="I14" s="108" t="s">
        <v>141</v>
      </c>
      <c r="J14" s="313">
        <v>3</v>
      </c>
      <c r="K14" s="314">
        <v>3</v>
      </c>
      <c r="L14" s="109" t="s">
        <v>142</v>
      </c>
      <c r="M14" s="115">
        <v>3</v>
      </c>
    </row>
    <row r="15" spans="2:13" s="1" customFormat="1" ht="15.75" hidden="1" thickBot="1">
      <c r="B15" s="323">
        <f>IF(B22="Negativa o abstención",3,IF(B22="Con salvedades",1,IF(B22="Sin salvedades",0,0)))</f>
        <v>1</v>
      </c>
      <c r="C15" s="324"/>
      <c r="D15" s="323">
        <f>IF(C22="Ineficiente",3,IF(C22="Con deficiencias",1,IF(C22="Eficiente",0,0)))</f>
        <v>1</v>
      </c>
      <c r="E15" s="324"/>
      <c r="F15" s="323">
        <f>IF(E22="No Fenecida",3,IF(F22="Fenecida",0,0))</f>
        <v>0</v>
      </c>
      <c r="G15" s="325"/>
      <c r="H15" s="324"/>
      <c r="I15" s="323">
        <f>IF(F22="Critico",3,IF(F22="Alto",2,IF(F22="Medio",1,IF(F22="Bajo",0,0))))</f>
        <v>0</v>
      </c>
      <c r="J15" s="325"/>
      <c r="K15" s="324"/>
      <c r="L15" s="345">
        <f>IF(D22="Administrativo fiscal",3,IF(D22="Administrativo Penal",2,IF(D22="Administrativo disciplinario",1,IF(D22="Sin hallazgos",0,0))))</f>
        <v>0</v>
      </c>
      <c r="M15" s="346"/>
    </row>
    <row r="16" spans="1:13" ht="15">
      <c r="A16" s="1"/>
      <c r="B16" s="116"/>
      <c r="C16" s="117"/>
      <c r="D16" s="116"/>
      <c r="E16" s="117"/>
      <c r="F16" s="116"/>
      <c r="G16" s="117"/>
      <c r="H16" s="118"/>
      <c r="I16" s="118"/>
      <c r="J16" s="117"/>
      <c r="K16" s="117"/>
      <c r="L16" s="117"/>
      <c r="M16" s="117"/>
    </row>
    <row r="17" spans="1:13" ht="15.75">
      <c r="A17" s="1"/>
      <c r="B17" s="326" t="s">
        <v>143</v>
      </c>
      <c r="C17" s="327"/>
      <c r="D17" s="327"/>
      <c r="E17" s="327"/>
      <c r="F17" s="328"/>
      <c r="G17" s="119"/>
      <c r="H17" s="120"/>
      <c r="I17" s="120"/>
      <c r="J17" s="120"/>
      <c r="K17" s="120"/>
      <c r="L17" s="120"/>
      <c r="M17" s="120"/>
    </row>
    <row r="18" spans="1:13" ht="51.75" customHeight="1">
      <c r="A18" s="1"/>
      <c r="B18" s="333" t="s">
        <v>144</v>
      </c>
      <c r="C18" s="334"/>
      <c r="D18" s="334"/>
      <c r="E18" s="334"/>
      <c r="F18" s="335"/>
      <c r="G18" s="121"/>
      <c r="H18" s="122"/>
      <c r="I18" s="46"/>
      <c r="J18" s="46"/>
      <c r="K18" s="46"/>
      <c r="L18" s="46"/>
      <c r="M18" s="46"/>
    </row>
    <row r="19" spans="1:20" ht="15.75">
      <c r="A19" s="1"/>
      <c r="B19" s="123"/>
      <c r="C19" s="123"/>
      <c r="D19" s="123"/>
      <c r="E19" s="123"/>
      <c r="F19" s="123"/>
      <c r="G19" s="46"/>
      <c r="H19" s="133"/>
      <c r="I19" s="46"/>
      <c r="J19" s="93"/>
      <c r="K19" s="94"/>
      <c r="L19" s="134"/>
      <c r="M19" s="127"/>
      <c r="N19" s="128"/>
      <c r="O19" s="129"/>
      <c r="P19" s="130"/>
      <c r="Q19" s="131"/>
      <c r="R19" s="130"/>
      <c r="S19" s="132"/>
      <c r="T19" s="128"/>
    </row>
    <row r="20" spans="1:9" ht="15" customHeight="1">
      <c r="A20" s="1"/>
      <c r="B20" s="135" t="s">
        <v>24</v>
      </c>
      <c r="C20" s="4"/>
      <c r="D20" s="1"/>
      <c r="E20" s="135"/>
      <c r="F20" s="1"/>
      <c r="G20" s="1"/>
      <c r="H20" s="136"/>
      <c r="I20" s="1"/>
    </row>
    <row r="21" spans="2:6" s="1" customFormat="1" ht="36" customHeight="1">
      <c r="B21" s="20" t="s">
        <v>25</v>
      </c>
      <c r="C21" s="21" t="s">
        <v>26</v>
      </c>
      <c r="D21" s="21" t="s">
        <v>27</v>
      </c>
      <c r="E21" s="21" t="s">
        <v>28</v>
      </c>
      <c r="F21" s="21" t="s">
        <v>29</v>
      </c>
    </row>
    <row r="22" spans="2:7" s="1" customFormat="1" ht="24" customHeight="1">
      <c r="B22" s="23" t="s">
        <v>30</v>
      </c>
      <c r="C22" s="23" t="s">
        <v>31</v>
      </c>
      <c r="D22" s="24" t="s">
        <v>121</v>
      </c>
      <c r="E22" s="25" t="s">
        <v>116</v>
      </c>
      <c r="F22" s="233" t="s">
        <v>34</v>
      </c>
      <c r="G22" s="137" t="s">
        <v>153</v>
      </c>
    </row>
    <row r="23" spans="1:13" ht="15">
      <c r="A23" s="1"/>
      <c r="B23" s="26">
        <f>IF(B22="Negativa o abstención",3,IF(B22="Con salvedades",2,IF(B22="Sin salvedades",1,0)))</f>
        <v>2</v>
      </c>
      <c r="C23" s="26">
        <f>IF(C22="Ineficiente",3,IF(C22="Con deficiencias",2,IF(C22="Eficiente",1,0)))</f>
        <v>2</v>
      </c>
      <c r="D23" s="26">
        <f>IF(D22="No fenecida",3,IF(D22="Fenecida",1,0))</f>
        <v>1</v>
      </c>
      <c r="E23" s="25">
        <f>IF(E22="Alto",3,IF(E22="Medio",2,IF(E22="Bajo",1,0)))</f>
        <v>3</v>
      </c>
      <c r="F23" s="25">
        <f>IF(F22="Ineficiente",3,IF(F22="Parcialmente adecuado",2,IF(F22="eficiente",1,0)))</f>
        <v>2</v>
      </c>
      <c r="G23" s="1"/>
      <c r="H23" s="1"/>
      <c r="I23" s="1"/>
      <c r="J23" s="1"/>
      <c r="K23" s="1"/>
      <c r="L23" s="1"/>
      <c r="M23" s="1"/>
    </row>
    <row r="24" spans="1:13" ht="15">
      <c r="A24" s="1"/>
      <c r="E24" s="138"/>
      <c r="F24" s="138"/>
      <c r="G24" s="1"/>
      <c r="H24" s="1"/>
      <c r="I24" s="1"/>
      <c r="J24" s="1"/>
      <c r="K24" s="1"/>
      <c r="L24" s="1"/>
      <c r="M24" s="1"/>
    </row>
    <row r="25" spans="1:13" ht="60">
      <c r="A25" s="1"/>
      <c r="B25" s="139" t="s">
        <v>35</v>
      </c>
      <c r="C25" s="140" t="s">
        <v>154</v>
      </c>
      <c r="D25" s="140" t="s">
        <v>155</v>
      </c>
      <c r="E25" s="141"/>
      <c r="F25" s="1"/>
      <c r="G25" s="1"/>
      <c r="H25" s="1"/>
      <c r="I25" s="1"/>
      <c r="J25" s="1"/>
      <c r="K25" s="1"/>
      <c r="L25" s="1"/>
      <c r="M25" s="1"/>
    </row>
    <row r="26" spans="1:13" ht="15">
      <c r="A26" s="1"/>
      <c r="B26" s="142">
        <f>SUM(B23:F23)</f>
        <v>10</v>
      </c>
      <c r="C26" s="143" t="str">
        <f>IF(ISERROR(B26),"SIN VALOR",IF(AND(B26&lt;6),C28,IF(AND(B26&gt;=6,B26&lt;11),C29,IF(AND(B26&gt;=11),C30))))</f>
        <v>Entre 1,17% y 2,08%</v>
      </c>
      <c r="D26" s="144">
        <v>0.0117</v>
      </c>
      <c r="E26" s="141"/>
      <c r="F26" s="1"/>
      <c r="G26" s="1"/>
      <c r="H26" s="1"/>
      <c r="I26" s="1"/>
      <c r="J26" s="1"/>
      <c r="K26" s="1"/>
      <c r="L26" s="1"/>
      <c r="M26" s="1"/>
    </row>
    <row r="27" spans="5:13" s="14" customFormat="1" ht="15">
      <c r="E27" s="145"/>
      <c r="F27" s="145"/>
      <c r="G27" s="146"/>
      <c r="H27" s="146"/>
      <c r="I27" s="146"/>
      <c r="J27" s="146"/>
      <c r="K27" s="146"/>
      <c r="L27" s="146"/>
      <c r="M27" s="146"/>
    </row>
    <row r="28" spans="2:5" s="146" customFormat="1" ht="25.5">
      <c r="B28" s="142" t="s">
        <v>156</v>
      </c>
      <c r="C28" s="177" t="s">
        <v>182</v>
      </c>
      <c r="D28" s="177" t="s">
        <v>42</v>
      </c>
      <c r="E28" s="14"/>
    </row>
    <row r="29" spans="2:13" s="14" customFormat="1" ht="17.25" customHeight="1">
      <c r="B29" s="142" t="s">
        <v>157</v>
      </c>
      <c r="C29" s="177" t="s">
        <v>181</v>
      </c>
      <c r="D29" s="177" t="s">
        <v>44</v>
      </c>
      <c r="F29" s="145"/>
      <c r="G29" s="146"/>
      <c r="H29" s="146"/>
      <c r="I29" s="146"/>
      <c r="J29" s="146"/>
      <c r="K29" s="146"/>
      <c r="L29" s="146"/>
      <c r="M29" s="146"/>
    </row>
    <row r="30" spans="1:13" ht="17.25" customHeight="1">
      <c r="A30" s="1"/>
      <c r="B30" s="142" t="s">
        <v>158</v>
      </c>
      <c r="C30" s="177" t="s">
        <v>180</v>
      </c>
      <c r="D30" s="177" t="s">
        <v>46</v>
      </c>
      <c r="E30" s="141"/>
      <c r="F30" s="1"/>
      <c r="G30" s="1"/>
      <c r="H30" s="1"/>
      <c r="I30" s="1"/>
      <c r="J30" s="1"/>
      <c r="K30" s="1"/>
      <c r="L30" s="1"/>
      <c r="M30" s="1"/>
    </row>
    <row r="31" spans="1:9" ht="12.75" customHeight="1">
      <c r="A31" s="1"/>
      <c r="B31" s="123"/>
      <c r="C31" s="123"/>
      <c r="D31" s="123"/>
      <c r="E31" s="123"/>
      <c r="F31" s="123"/>
      <c r="G31" s="46"/>
      <c r="H31" s="46"/>
      <c r="I31" s="46"/>
    </row>
    <row r="32" spans="1:12" ht="39" customHeight="1">
      <c r="A32" s="124"/>
      <c r="B32" s="336" t="s">
        <v>178</v>
      </c>
      <c r="C32" s="337"/>
      <c r="D32" s="338"/>
      <c r="E32" s="215"/>
      <c r="F32" s="215"/>
      <c r="G32" s="215"/>
      <c r="H32" s="215"/>
      <c r="I32" s="215"/>
      <c r="J32" s="215"/>
      <c r="K32" s="215"/>
      <c r="L32" s="215"/>
    </row>
    <row r="33" spans="1:12" ht="27.75" customHeight="1">
      <c r="A33" s="124"/>
      <c r="B33" s="306" t="s">
        <v>145</v>
      </c>
      <c r="C33" s="307"/>
      <c r="D33" s="308"/>
      <c r="E33" s="331" t="s">
        <v>64</v>
      </c>
      <c r="F33" s="332"/>
      <c r="G33" s="330" t="s">
        <v>65</v>
      </c>
      <c r="H33" s="330"/>
      <c r="I33" s="330"/>
      <c r="J33" s="330"/>
      <c r="K33" s="330" t="s">
        <v>66</v>
      </c>
      <c r="L33" s="330"/>
    </row>
    <row r="34" spans="1:12" ht="45">
      <c r="A34" s="124"/>
      <c r="B34" s="125" t="s">
        <v>15</v>
      </c>
      <c r="C34" s="205" t="s">
        <v>146</v>
      </c>
      <c r="D34" s="205" t="s">
        <v>147</v>
      </c>
      <c r="E34" s="347" t="s">
        <v>67</v>
      </c>
      <c r="F34" s="348"/>
      <c r="G34" s="349" t="s">
        <v>148</v>
      </c>
      <c r="H34" s="349"/>
      <c r="I34" s="349"/>
      <c r="J34" s="349"/>
      <c r="K34" s="329" t="s">
        <v>149</v>
      </c>
      <c r="L34" s="329"/>
    </row>
    <row r="35" spans="1:16" ht="15">
      <c r="A35" s="124"/>
      <c r="B35" s="217">
        <v>500000</v>
      </c>
      <c r="C35" s="218">
        <f>+D26</f>
        <v>0.0117</v>
      </c>
      <c r="D35" s="56">
        <f>B35*C35</f>
        <v>5850</v>
      </c>
      <c r="E35" s="210" t="s">
        <v>70</v>
      </c>
      <c r="F35" s="211">
        <f>+C35</f>
        <v>0.0117</v>
      </c>
      <c r="G35" s="212" t="s">
        <v>71</v>
      </c>
      <c r="H35" s="213">
        <f>+C35</f>
        <v>0.0117</v>
      </c>
      <c r="I35" s="213" t="s">
        <v>150</v>
      </c>
      <c r="J35" s="213">
        <f>+C35*5</f>
        <v>0.0585</v>
      </c>
      <c r="K35" s="214">
        <f>+C35*5</f>
        <v>0.0585</v>
      </c>
      <c r="L35" s="211" t="s">
        <v>73</v>
      </c>
      <c r="P35" s="126"/>
    </row>
    <row r="36" spans="1:12" ht="29.25" customHeight="1">
      <c r="A36" s="124"/>
      <c r="B36" s="306" t="s">
        <v>151</v>
      </c>
      <c r="C36" s="307"/>
      <c r="D36" s="308"/>
      <c r="E36" s="331" t="s">
        <v>64</v>
      </c>
      <c r="F36" s="332"/>
      <c r="G36" s="330" t="s">
        <v>65</v>
      </c>
      <c r="H36" s="330"/>
      <c r="I36" s="330"/>
      <c r="J36" s="330"/>
      <c r="K36" s="330" t="s">
        <v>66</v>
      </c>
      <c r="L36" s="330"/>
    </row>
    <row r="37" spans="1:12" ht="31.5" customHeight="1">
      <c r="A37" s="1"/>
      <c r="B37" s="125" t="s">
        <v>15</v>
      </c>
      <c r="C37" s="73" t="s">
        <v>152</v>
      </c>
      <c r="D37" s="73" t="s">
        <v>147</v>
      </c>
      <c r="E37" s="347" t="s">
        <v>67</v>
      </c>
      <c r="F37" s="348"/>
      <c r="G37" s="349" t="s">
        <v>148</v>
      </c>
      <c r="H37" s="349"/>
      <c r="I37" s="349"/>
      <c r="J37" s="349"/>
      <c r="K37" s="329" t="s">
        <v>149</v>
      </c>
      <c r="L37" s="329"/>
    </row>
    <row r="38" spans="1:12" ht="16.5" customHeight="1">
      <c r="A38" s="1"/>
      <c r="B38" s="217">
        <v>380000</v>
      </c>
      <c r="C38" s="218">
        <f>+D26</f>
        <v>0.0117</v>
      </c>
      <c r="D38" s="56">
        <f>B38*C38</f>
        <v>4446</v>
      </c>
      <c r="E38" s="210" t="s">
        <v>70</v>
      </c>
      <c r="F38" s="211">
        <f>+C38</f>
        <v>0.0117</v>
      </c>
      <c r="G38" s="212" t="s">
        <v>71</v>
      </c>
      <c r="H38" s="213">
        <f>+C38</f>
        <v>0.0117</v>
      </c>
      <c r="I38" s="213" t="s">
        <v>72</v>
      </c>
      <c r="J38" s="213">
        <f>+C38*5</f>
        <v>0.0585</v>
      </c>
      <c r="K38" s="214">
        <f>+C38*5</f>
        <v>0.0585</v>
      </c>
      <c r="L38" s="211" t="s">
        <v>73</v>
      </c>
    </row>
    <row r="39" spans="1:13" ht="17.25" customHeight="1">
      <c r="A39" s="1"/>
      <c r="B39" s="147"/>
      <c r="C39" s="148"/>
      <c r="D39" s="148"/>
      <c r="E39" s="141"/>
      <c r="F39" s="1"/>
      <c r="G39" s="1"/>
      <c r="H39" s="1"/>
      <c r="I39" s="1"/>
      <c r="J39" s="1"/>
      <c r="K39" s="1"/>
      <c r="L39" s="1"/>
      <c r="M39" s="1"/>
    </row>
    <row r="40" spans="2:13" s="14" customFormat="1" ht="17.25" customHeight="1">
      <c r="B40" s="244" t="s">
        <v>183</v>
      </c>
      <c r="C40" s="244"/>
      <c r="D40" s="244"/>
      <c r="E40" s="244"/>
      <c r="F40" s="244"/>
      <c r="G40" s="149"/>
      <c r="H40" s="146"/>
      <c r="I40" s="146"/>
      <c r="J40" s="146"/>
      <c r="K40" s="146"/>
      <c r="L40" s="146"/>
      <c r="M40" s="146"/>
    </row>
    <row r="41" spans="2:13" s="14" customFormat="1" ht="15">
      <c r="B41" s="224"/>
      <c r="C41" s="223"/>
      <c r="D41" s="223"/>
      <c r="E41" s="223"/>
      <c r="F41" s="225"/>
      <c r="G41" s="149"/>
      <c r="H41" s="146"/>
      <c r="I41" s="146"/>
      <c r="J41" s="146"/>
      <c r="K41" s="146"/>
      <c r="L41" s="146"/>
      <c r="M41" s="146"/>
    </row>
    <row r="42" spans="2:13" s="14" customFormat="1" ht="15.75" customHeight="1">
      <c r="B42" s="224"/>
      <c r="C42" s="223"/>
      <c r="D42" s="223"/>
      <c r="E42" s="223"/>
      <c r="F42" s="225"/>
      <c r="G42" s="149"/>
      <c r="H42" s="146"/>
      <c r="I42" s="146"/>
      <c r="J42" s="146"/>
      <c r="K42" s="146"/>
      <c r="L42" s="146"/>
      <c r="M42" s="146"/>
    </row>
    <row r="43" spans="2:13" s="14" customFormat="1" ht="15.75" customHeight="1">
      <c r="B43" s="226"/>
      <c r="C43" s="227"/>
      <c r="D43" s="227"/>
      <c r="E43" s="227"/>
      <c r="F43" s="228"/>
      <c r="G43" s="149"/>
      <c r="H43" s="146"/>
      <c r="I43" s="146"/>
      <c r="J43" s="146"/>
      <c r="K43" s="146"/>
      <c r="L43" s="146"/>
      <c r="M43" s="146"/>
    </row>
    <row r="44" spans="1:13" ht="15.75" customHeight="1">
      <c r="A44" s="1"/>
      <c r="B44" s="1"/>
      <c r="C44" s="150"/>
      <c r="D44" s="1"/>
      <c r="E44" s="1"/>
      <c r="F44" s="1"/>
      <c r="G44" s="1"/>
      <c r="H44" s="1"/>
      <c r="I44" s="1"/>
      <c r="J44" s="1"/>
      <c r="K44" s="1"/>
      <c r="L44" s="1"/>
      <c r="M44" s="1"/>
    </row>
    <row r="45" spans="2:13" s="14" customFormat="1" ht="15">
      <c r="B45" s="356" t="s">
        <v>81</v>
      </c>
      <c r="C45" s="357"/>
      <c r="D45" s="357"/>
      <c r="E45" s="357"/>
      <c r="F45" s="357"/>
      <c r="G45" s="357"/>
      <c r="H45" s="358"/>
      <c r="I45" s="168"/>
      <c r="J45" s="13"/>
      <c r="K45" s="13"/>
      <c r="L45" s="13"/>
      <c r="M45" s="13"/>
    </row>
    <row r="46" spans="2:13" s="14" customFormat="1" ht="15">
      <c r="B46" s="333" t="s">
        <v>82</v>
      </c>
      <c r="C46" s="334"/>
      <c r="D46" s="334"/>
      <c r="E46" s="334"/>
      <c r="F46" s="334"/>
      <c r="G46" s="334"/>
      <c r="H46" s="335"/>
      <c r="I46" s="169"/>
      <c r="J46" s="46"/>
      <c r="K46" s="46"/>
      <c r="L46" s="46"/>
      <c r="M46" s="46"/>
    </row>
    <row r="47" spans="2:9" s="14" customFormat="1" ht="30">
      <c r="B47" s="152" t="s">
        <v>83</v>
      </c>
      <c r="C47" s="350" t="s">
        <v>84</v>
      </c>
      <c r="D47" s="351"/>
      <c r="E47" s="351"/>
      <c r="F47" s="351"/>
      <c r="G47" s="352"/>
      <c r="H47" s="73" t="s">
        <v>85</v>
      </c>
      <c r="I47" s="170"/>
    </row>
    <row r="48" spans="2:9" s="14" customFormat="1" ht="15">
      <c r="B48" s="76" t="s">
        <v>86</v>
      </c>
      <c r="C48" s="353" t="s">
        <v>87</v>
      </c>
      <c r="D48" s="354"/>
      <c r="E48" s="355"/>
      <c r="F48" s="153">
        <v>8000000</v>
      </c>
      <c r="G48" s="160">
        <v>0.05</v>
      </c>
      <c r="H48" s="154">
        <f>+G48*F48</f>
        <v>400000</v>
      </c>
      <c r="I48" s="164"/>
    </row>
    <row r="49" spans="2:9" s="14" customFormat="1" ht="15" customHeight="1">
      <c r="B49" s="76" t="s">
        <v>88</v>
      </c>
      <c r="C49" s="353" t="s">
        <v>89</v>
      </c>
      <c r="D49" s="354"/>
      <c r="E49" s="355"/>
      <c r="F49" s="161"/>
      <c r="G49" s="155"/>
      <c r="H49" s="154">
        <v>0</v>
      </c>
      <c r="I49" s="164"/>
    </row>
    <row r="50" spans="2:9" s="14" customFormat="1" ht="15">
      <c r="B50" s="76"/>
      <c r="C50" s="353"/>
      <c r="D50" s="354"/>
      <c r="E50" s="355"/>
      <c r="F50" s="161"/>
      <c r="G50" s="155"/>
      <c r="H50" s="154"/>
      <c r="I50" s="164"/>
    </row>
    <row r="51" spans="2:9" s="14" customFormat="1" ht="15">
      <c r="B51" s="76"/>
      <c r="C51" s="353"/>
      <c r="D51" s="354"/>
      <c r="E51" s="355"/>
      <c r="F51" s="161"/>
      <c r="G51" s="155"/>
      <c r="H51" s="154"/>
      <c r="I51" s="164"/>
    </row>
    <row r="52" spans="2:9" s="14" customFormat="1" ht="15">
      <c r="B52" s="76"/>
      <c r="C52" s="353"/>
      <c r="D52" s="354"/>
      <c r="E52" s="355"/>
      <c r="F52" s="161"/>
      <c r="G52" s="155"/>
      <c r="H52" s="154"/>
      <c r="I52" s="164"/>
    </row>
    <row r="53" s="14" customFormat="1" ht="15">
      <c r="I53" s="171"/>
    </row>
    <row r="54" spans="2:12" s="14" customFormat="1" ht="15">
      <c r="B54" s="356" t="s">
        <v>90</v>
      </c>
      <c r="C54" s="357"/>
      <c r="D54" s="357"/>
      <c r="E54" s="357"/>
      <c r="F54" s="357"/>
      <c r="G54" s="357"/>
      <c r="H54" s="358"/>
      <c r="I54" s="168"/>
      <c r="K54" s="82"/>
      <c r="L54" s="82"/>
    </row>
    <row r="55" spans="2:12" s="14" customFormat="1" ht="15">
      <c r="B55" s="333" t="s">
        <v>159</v>
      </c>
      <c r="C55" s="334"/>
      <c r="D55" s="334"/>
      <c r="E55" s="334"/>
      <c r="F55" s="334"/>
      <c r="G55" s="334"/>
      <c r="H55" s="335"/>
      <c r="I55" s="169"/>
      <c r="K55" s="82"/>
      <c r="L55" s="82"/>
    </row>
    <row r="56" spans="2:12" s="14" customFormat="1" ht="15">
      <c r="B56" s="151" t="s">
        <v>38</v>
      </c>
      <c r="C56" s="350" t="s">
        <v>92</v>
      </c>
      <c r="D56" s="351"/>
      <c r="E56" s="351"/>
      <c r="F56" s="352"/>
      <c r="G56" s="151" t="s">
        <v>93</v>
      </c>
      <c r="H56" s="151" t="s">
        <v>94</v>
      </c>
      <c r="I56" s="172"/>
      <c r="K56" s="82"/>
      <c r="L56" s="82"/>
    </row>
    <row r="57" spans="2:12" s="14" customFormat="1" ht="15">
      <c r="B57" s="78">
        <v>0.75</v>
      </c>
      <c r="C57" s="339" t="s">
        <v>95</v>
      </c>
      <c r="D57" s="340"/>
      <c r="E57" s="340"/>
      <c r="F57" s="341"/>
      <c r="G57" s="156"/>
      <c r="H57" s="162">
        <f>+G57*B57</f>
        <v>0</v>
      </c>
      <c r="I57" s="163"/>
      <c r="K57" s="82"/>
      <c r="L57" s="82"/>
    </row>
    <row r="58" spans="2:12" s="14" customFormat="1" ht="15">
      <c r="B58" s="80">
        <v>0.1</v>
      </c>
      <c r="C58" s="342" t="s">
        <v>96</v>
      </c>
      <c r="D58" s="343"/>
      <c r="E58" s="343"/>
      <c r="F58" s="344"/>
      <c r="G58" s="154">
        <v>35053100</v>
      </c>
      <c r="H58" s="157">
        <f>+G58*B58</f>
        <v>3505310</v>
      </c>
      <c r="I58" s="164"/>
      <c r="K58" s="82"/>
      <c r="L58" s="82"/>
    </row>
    <row r="59" spans="2:12" s="14" customFormat="1" ht="15">
      <c r="B59" s="76"/>
      <c r="C59" s="342"/>
      <c r="D59" s="343"/>
      <c r="E59" s="343"/>
      <c r="F59" s="344"/>
      <c r="G59" s="173"/>
      <c r="H59" s="157">
        <f>+B59*G59</f>
        <v>0</v>
      </c>
      <c r="I59" s="164"/>
      <c r="K59" s="82"/>
      <c r="L59" s="82"/>
    </row>
    <row r="60" spans="2:12" s="14" customFormat="1" ht="15">
      <c r="B60" s="76"/>
      <c r="C60" s="342"/>
      <c r="D60" s="343"/>
      <c r="E60" s="343"/>
      <c r="F60" s="344"/>
      <c r="G60" s="173"/>
      <c r="H60" s="157"/>
      <c r="I60" s="164"/>
      <c r="K60" s="82"/>
      <c r="L60" s="82"/>
    </row>
    <row r="61" spans="2:9" s="14" customFormat="1" ht="15">
      <c r="B61" s="76"/>
      <c r="C61" s="342"/>
      <c r="D61" s="343"/>
      <c r="E61" s="343"/>
      <c r="F61" s="344"/>
      <c r="G61" s="173"/>
      <c r="H61" s="157"/>
      <c r="I61" s="164"/>
    </row>
    <row r="62" spans="2:9" s="14" customFormat="1" ht="15">
      <c r="B62" s="76"/>
      <c r="C62" s="342"/>
      <c r="D62" s="343"/>
      <c r="E62" s="343"/>
      <c r="F62" s="344"/>
      <c r="G62" s="173"/>
      <c r="H62" s="157"/>
      <c r="I62" s="164"/>
    </row>
    <row r="63" spans="2:9" s="14" customFormat="1" ht="15">
      <c r="B63" s="76"/>
      <c r="C63" s="342"/>
      <c r="D63" s="343"/>
      <c r="E63" s="343"/>
      <c r="F63" s="344"/>
      <c r="G63" s="173"/>
      <c r="H63" s="157"/>
      <c r="I63" s="164"/>
    </row>
    <row r="64" spans="2:9" s="14" customFormat="1" ht="15">
      <c r="B64" s="76"/>
      <c r="C64" s="342"/>
      <c r="D64" s="343"/>
      <c r="E64" s="343"/>
      <c r="F64" s="344"/>
      <c r="G64" s="173"/>
      <c r="H64" s="157"/>
      <c r="I64" s="164"/>
    </row>
    <row r="65" spans="2:9" s="14" customFormat="1" ht="15">
      <c r="B65" s="76"/>
      <c r="C65" s="342"/>
      <c r="D65" s="343"/>
      <c r="E65" s="343"/>
      <c r="F65" s="344"/>
      <c r="G65" s="173"/>
      <c r="H65" s="157"/>
      <c r="I65" s="164"/>
    </row>
    <row r="66" spans="2:9" s="14" customFormat="1" ht="15">
      <c r="B66" s="76"/>
      <c r="C66" s="342"/>
      <c r="D66" s="343"/>
      <c r="E66" s="343"/>
      <c r="F66" s="344"/>
      <c r="G66" s="173"/>
      <c r="H66" s="157"/>
      <c r="I66" s="164"/>
    </row>
    <row r="67" s="14" customFormat="1" ht="15"/>
    <row r="68" spans="2:9" s="14" customFormat="1" ht="15">
      <c r="B68" s="362" t="s">
        <v>97</v>
      </c>
      <c r="C68" s="363"/>
      <c r="D68" s="363"/>
      <c r="E68" s="363"/>
      <c r="F68" s="364"/>
      <c r="G68" s="13"/>
      <c r="H68" s="13"/>
      <c r="I68" s="13"/>
    </row>
    <row r="69" spans="2:9" s="14" customFormat="1" ht="15">
      <c r="B69" s="365" t="s">
        <v>98</v>
      </c>
      <c r="C69" s="366"/>
      <c r="D69" s="366"/>
      <c r="E69" s="366"/>
      <c r="F69" s="367"/>
      <c r="G69" s="46"/>
      <c r="H69" s="46"/>
      <c r="I69" s="46"/>
    </row>
    <row r="70" spans="2:6" s="14" customFormat="1" ht="15">
      <c r="B70" s="83" t="s">
        <v>38</v>
      </c>
      <c r="C70" s="83" t="s">
        <v>99</v>
      </c>
      <c r="D70" s="359" t="s">
        <v>100</v>
      </c>
      <c r="E70" s="360"/>
      <c r="F70" s="361"/>
    </row>
    <row r="71" spans="2:6" s="14" customFormat="1" ht="15">
      <c r="B71" s="84"/>
      <c r="C71" s="85" t="e">
        <f>+#REF!*B71</f>
        <v>#REF!</v>
      </c>
      <c r="D71" s="303" t="s">
        <v>101</v>
      </c>
      <c r="E71" s="304"/>
      <c r="F71" s="305"/>
    </row>
    <row r="72" spans="2:6" s="14" customFormat="1" ht="15">
      <c r="B72" s="76"/>
      <c r="C72" s="76"/>
      <c r="D72" s="291" t="s">
        <v>101</v>
      </c>
      <c r="E72" s="301"/>
      <c r="F72" s="292"/>
    </row>
    <row r="73" spans="2:6" s="14" customFormat="1" ht="15">
      <c r="B73" s="76"/>
      <c r="C73" s="76"/>
      <c r="D73" s="291"/>
      <c r="E73" s="301"/>
      <c r="F73" s="292"/>
    </row>
    <row r="74" spans="2:6" s="14" customFormat="1" ht="15">
      <c r="B74" s="76"/>
      <c r="C74" s="76"/>
      <c r="D74" s="291"/>
      <c r="E74" s="301"/>
      <c r="F74" s="292"/>
    </row>
    <row r="75" spans="2:6" s="14" customFormat="1" ht="15">
      <c r="B75" s="76"/>
      <c r="C75" s="76"/>
      <c r="D75" s="291"/>
      <c r="E75" s="301"/>
      <c r="F75" s="292"/>
    </row>
    <row r="76" spans="2:6" s="14" customFormat="1" ht="15">
      <c r="B76" s="76"/>
      <c r="C76" s="76"/>
      <c r="D76" s="291"/>
      <c r="E76" s="301"/>
      <c r="F76" s="292"/>
    </row>
    <row r="77" spans="2:6" s="14" customFormat="1" ht="15">
      <c r="B77" s="76"/>
      <c r="C77" s="76"/>
      <c r="D77" s="291"/>
      <c r="E77" s="301"/>
      <c r="F77" s="292"/>
    </row>
    <row r="78" spans="2:6" s="14" customFormat="1" ht="15">
      <c r="B78" s="76"/>
      <c r="C78" s="76"/>
      <c r="D78" s="291"/>
      <c r="E78" s="301"/>
      <c r="F78" s="292"/>
    </row>
    <row r="79" spans="2:6" s="14" customFormat="1" ht="15">
      <c r="B79" s="76"/>
      <c r="C79" s="76"/>
      <c r="D79" s="291"/>
      <c r="E79" s="301"/>
      <c r="F79" s="292"/>
    </row>
    <row r="80" spans="2:6" s="14" customFormat="1" ht="15">
      <c r="B80" s="76"/>
      <c r="C80" s="76"/>
      <c r="D80" s="291"/>
      <c r="E80" s="301"/>
      <c r="F80" s="292"/>
    </row>
    <row r="81" ht="15" customHeight="1"/>
  </sheetData>
  <sheetProtection/>
  <mergeCells count="70">
    <mergeCell ref="D76:F76"/>
    <mergeCell ref="D77:F77"/>
    <mergeCell ref="D78:F78"/>
    <mergeCell ref="D79:F79"/>
    <mergeCell ref="D80:F80"/>
    <mergeCell ref="D75:F75"/>
    <mergeCell ref="D70:F70"/>
    <mergeCell ref="B68:F68"/>
    <mergeCell ref="B69:F69"/>
    <mergeCell ref="C63:F63"/>
    <mergeCell ref="C64:F64"/>
    <mergeCell ref="C65:F65"/>
    <mergeCell ref="C66:F66"/>
    <mergeCell ref="C61:F61"/>
    <mergeCell ref="D71:F71"/>
    <mergeCell ref="D72:F72"/>
    <mergeCell ref="D73:F73"/>
    <mergeCell ref="D74:F74"/>
    <mergeCell ref="B45:H45"/>
    <mergeCell ref="B46:H46"/>
    <mergeCell ref="C47:G47"/>
    <mergeCell ref="C62:F62"/>
    <mergeCell ref="B54:H54"/>
    <mergeCell ref="B55:H55"/>
    <mergeCell ref="C56:F56"/>
    <mergeCell ref="C52:E52"/>
    <mergeCell ref="C48:E48"/>
    <mergeCell ref="C49:E49"/>
    <mergeCell ref="C50:E50"/>
    <mergeCell ref="C51:E51"/>
    <mergeCell ref="C57:F57"/>
    <mergeCell ref="C58:F58"/>
    <mergeCell ref="C59:F59"/>
    <mergeCell ref="C60:F60"/>
    <mergeCell ref="L15:M15"/>
    <mergeCell ref="E37:F37"/>
    <mergeCell ref="G37:J37"/>
    <mergeCell ref="K37:L37"/>
    <mergeCell ref="E34:F34"/>
    <mergeCell ref="G34:J34"/>
    <mergeCell ref="K34:L34"/>
    <mergeCell ref="I15:K15"/>
    <mergeCell ref="K33:L33"/>
    <mergeCell ref="E36:F36"/>
    <mergeCell ref="G36:J36"/>
    <mergeCell ref="K36:L36"/>
    <mergeCell ref="B18:F18"/>
    <mergeCell ref="G33:J33"/>
    <mergeCell ref="E33:F33"/>
    <mergeCell ref="B32:D32"/>
    <mergeCell ref="C1:E1"/>
    <mergeCell ref="C2:E2"/>
    <mergeCell ref="F2:G2"/>
    <mergeCell ref="C4:E4"/>
    <mergeCell ref="B40:F40"/>
    <mergeCell ref="F13:H13"/>
    <mergeCell ref="B15:C15"/>
    <mergeCell ref="D15:E15"/>
    <mergeCell ref="F15:H15"/>
    <mergeCell ref="B17:F17"/>
    <mergeCell ref="B33:D33"/>
    <mergeCell ref="B36:D36"/>
    <mergeCell ref="J13:K13"/>
    <mergeCell ref="G10:H10"/>
    <mergeCell ref="J14:K14"/>
    <mergeCell ref="J10:K10"/>
    <mergeCell ref="G11:H11"/>
    <mergeCell ref="J11:K11"/>
    <mergeCell ref="G12:H12"/>
    <mergeCell ref="J12:K12"/>
  </mergeCells>
  <conditionalFormatting sqref="E23">
    <cfRule type="containsText" priority="171" dxfId="90" operator="containsText" text="3">
      <formula>NOT(ISERROR(SEARCH("3",E23)))</formula>
    </cfRule>
    <cfRule type="containsText" priority="180" dxfId="84" operator="containsText" text="Eficiente">
      <formula>NOT(ISERROR(SEARCH("Eficiente",E23)))</formula>
    </cfRule>
  </conditionalFormatting>
  <conditionalFormatting sqref="E23">
    <cfRule type="containsText" priority="172" dxfId="85" operator="containsText" text="2">
      <formula>NOT(ISERROR(SEARCH("2",E23)))</formula>
    </cfRule>
    <cfRule type="containsText" priority="173" dxfId="84" operator="containsText" text="1">
      <formula>NOT(ISERROR(SEARCH("1",E23)))</formula>
    </cfRule>
    <cfRule type="containsText" priority="174" dxfId="86" operator="containsText" text="1">
      <formula>NOT(ISERROR(SEARCH("1",E23)))</formula>
    </cfRule>
    <cfRule type="containsText" priority="175" dxfId="87" operator="containsText" text="0">
      <formula>NOT(ISERROR(SEARCH("0",E23)))</formula>
    </cfRule>
    <cfRule type="containsText" priority="176" dxfId="86" operator="containsText" text="3">
      <formula>NOT(ISERROR(SEARCH("3",E23)))</formula>
    </cfRule>
    <cfRule type="containsText" priority="177" dxfId="88" operator="containsText" text="3">
      <formula>NOT(ISERROR(SEARCH("3",E23)))</formula>
    </cfRule>
    <cfRule type="containsText" priority="178" dxfId="89" operator="containsText" text="1">
      <formula>NOT(ISERROR(SEARCH("1",E23)))</formula>
    </cfRule>
    <cfRule type="containsText" priority="179" dxfId="84" operator="containsText" text="0">
      <formula>NOT(ISERROR(SEARCH("0",E23)))</formula>
    </cfRule>
  </conditionalFormatting>
  <conditionalFormatting sqref="F23">
    <cfRule type="containsText" priority="170" dxfId="84" operator="containsText" text="Eficiente">
      <formula>NOT(ISERROR(SEARCH("Eficiente",F23)))</formula>
    </cfRule>
  </conditionalFormatting>
  <conditionalFormatting sqref="F23">
    <cfRule type="containsText" priority="162" dxfId="85" operator="containsText" text="2">
      <formula>NOT(ISERROR(SEARCH("2",F23)))</formula>
    </cfRule>
    <cfRule type="containsText" priority="163" dxfId="84" operator="containsText" text="1">
      <formula>NOT(ISERROR(SEARCH("1",F23)))</formula>
    </cfRule>
    <cfRule type="containsText" priority="164" dxfId="86" operator="containsText" text="1">
      <formula>NOT(ISERROR(SEARCH("1",F23)))</formula>
    </cfRule>
    <cfRule type="containsText" priority="165" dxfId="87" operator="containsText" text="0">
      <formula>NOT(ISERROR(SEARCH("0",F23)))</formula>
    </cfRule>
    <cfRule type="containsText" priority="166" dxfId="86" operator="containsText" text="3">
      <formula>NOT(ISERROR(SEARCH("3",F23)))</formula>
    </cfRule>
    <cfRule type="containsText" priority="167" dxfId="88" operator="containsText" text="3">
      <formula>NOT(ISERROR(SEARCH("3",F23)))</formula>
    </cfRule>
    <cfRule type="containsText" priority="168" dxfId="89" operator="containsText" text="1">
      <formula>NOT(ISERROR(SEARCH("1",F23)))</formula>
    </cfRule>
    <cfRule type="containsText" priority="169" dxfId="84" operator="containsText" text="0">
      <formula>NOT(ISERROR(SEARCH("0",F23)))</formula>
    </cfRule>
  </conditionalFormatting>
  <conditionalFormatting sqref="C23">
    <cfRule type="containsText" priority="133" dxfId="84" operator="containsText" text="Eficiente">
      <formula>NOT(ISERROR(SEARCH("Eficiente",C23)))</formula>
    </cfRule>
  </conditionalFormatting>
  <conditionalFormatting sqref="C23">
    <cfRule type="containsText" priority="122" dxfId="85" operator="containsText" text="2">
      <formula>NOT(ISERROR(SEARCH("2",C23)))</formula>
    </cfRule>
    <cfRule type="containsText" priority="123" dxfId="84" operator="containsText" text="1">
      <formula>NOT(ISERROR(SEARCH("1",C23)))</formula>
    </cfRule>
    <cfRule type="containsText" priority="124" dxfId="86" operator="containsText" text="1">
      <formula>NOT(ISERROR(SEARCH("1",C23)))</formula>
    </cfRule>
    <cfRule type="containsText" priority="125" dxfId="87" operator="containsText" text="0">
      <formula>NOT(ISERROR(SEARCH("0",C23)))</formula>
    </cfRule>
    <cfRule type="containsText" priority="126" dxfId="86" operator="containsText" text="3">
      <formula>NOT(ISERROR(SEARCH("3",C23)))</formula>
    </cfRule>
    <cfRule type="containsText" priority="127" dxfId="88" operator="containsText" text="3">
      <formula>NOT(ISERROR(SEARCH("3",C23)))</formula>
    </cfRule>
    <cfRule type="containsText" priority="130" dxfId="89" operator="containsText" text="1">
      <formula>NOT(ISERROR(SEARCH("1",C23)))</formula>
    </cfRule>
    <cfRule type="containsText" priority="132" dxfId="84" operator="containsText" text="0">
      <formula>NOT(ISERROR(SEARCH("0",C23)))</formula>
    </cfRule>
  </conditionalFormatting>
  <conditionalFormatting sqref="B23">
    <cfRule type="containsText" priority="121" dxfId="84" operator="containsText" text="Eficiente">
      <formula>NOT(ISERROR(SEARCH("Eficiente",B23)))</formula>
    </cfRule>
  </conditionalFormatting>
  <conditionalFormatting sqref="B23">
    <cfRule type="containsText" priority="113" dxfId="85" operator="containsText" text="2">
      <formula>NOT(ISERROR(SEARCH("2",B23)))</formula>
    </cfRule>
    <cfRule type="containsText" priority="114" dxfId="84" operator="containsText" text="1">
      <formula>NOT(ISERROR(SEARCH("1",B23)))</formula>
    </cfRule>
    <cfRule type="containsText" priority="115" dxfId="86" operator="containsText" text="1">
      <formula>NOT(ISERROR(SEARCH("1",B23)))</formula>
    </cfRule>
    <cfRule type="containsText" priority="116" dxfId="87" operator="containsText" text="0">
      <formula>NOT(ISERROR(SEARCH("0",B23)))</formula>
    </cfRule>
    <cfRule type="containsText" priority="117" dxfId="86" operator="containsText" text="3">
      <formula>NOT(ISERROR(SEARCH("3",B23)))</formula>
    </cfRule>
    <cfRule type="containsText" priority="118" dxfId="88" operator="containsText" text="3">
      <formula>NOT(ISERROR(SEARCH("3",B23)))</formula>
    </cfRule>
    <cfRule type="containsText" priority="119" dxfId="89" operator="containsText" text="1">
      <formula>NOT(ISERROR(SEARCH("1",B23)))</formula>
    </cfRule>
    <cfRule type="containsText" priority="120" dxfId="84" operator="containsText" text="0">
      <formula>NOT(ISERROR(SEARCH("0",B23)))</formula>
    </cfRule>
  </conditionalFormatting>
  <conditionalFormatting sqref="D23">
    <cfRule type="containsText" priority="112" dxfId="84" operator="containsText" text="Eficiente">
      <formula>NOT(ISERROR(SEARCH("Eficiente",D23)))</formula>
    </cfRule>
  </conditionalFormatting>
  <conditionalFormatting sqref="D23">
    <cfRule type="containsText" priority="104" dxfId="85" operator="containsText" text="2">
      <formula>NOT(ISERROR(SEARCH("2",D23)))</formula>
    </cfRule>
    <cfRule type="containsText" priority="105" dxfId="84" operator="containsText" text="1">
      <formula>NOT(ISERROR(SEARCH("1",D23)))</formula>
    </cfRule>
    <cfRule type="containsText" priority="106" dxfId="86" operator="containsText" text="1">
      <formula>NOT(ISERROR(SEARCH("1",D23)))</formula>
    </cfRule>
    <cfRule type="containsText" priority="107" dxfId="87" operator="containsText" text="0">
      <formula>NOT(ISERROR(SEARCH("0",D23)))</formula>
    </cfRule>
    <cfRule type="containsText" priority="108" dxfId="86" operator="containsText" text="3">
      <formula>NOT(ISERROR(SEARCH("3",D23)))</formula>
    </cfRule>
    <cfRule type="containsText" priority="109" dxfId="88" operator="containsText" text="3">
      <formula>NOT(ISERROR(SEARCH("3",D23)))</formula>
    </cfRule>
    <cfRule type="containsText" priority="110" dxfId="89" operator="containsText" text="1">
      <formula>NOT(ISERROR(SEARCH("1",D23)))</formula>
    </cfRule>
    <cfRule type="containsText" priority="111" dxfId="84" operator="containsText" text="0">
      <formula>NOT(ISERROR(SEARCH("0",D23)))</formula>
    </cfRule>
  </conditionalFormatting>
  <conditionalFormatting sqref="B22">
    <cfRule type="containsText" priority="36" dxfId="91" operator="containsText" text="Negativa o abstención">
      <formula>NOT(ISERROR(SEARCH("Negativa o abstención",B22)))</formula>
    </cfRule>
    <cfRule type="containsText" priority="37" dxfId="92" operator="containsText" text="Negativa o abstención">
      <formula>NOT(ISERROR(SEARCH("Negativa o abstención",B22)))</formula>
    </cfRule>
    <cfRule type="containsText" priority="38" dxfId="84" operator="containsText" text="Sin salvedades">
      <formula>NOT(ISERROR(SEARCH("Sin salvedades",B22)))</formula>
    </cfRule>
    <cfRule type="containsText" priority="39" dxfId="92" operator="containsText" text="Sin salvedades">
      <formula>NOT(ISERROR(SEARCH("Sin salvedades",B22)))</formula>
    </cfRule>
    <cfRule type="containsText" priority="40" dxfId="92" operator="containsText" text="Con salvedades">
      <formula>NOT(ISERROR(SEARCH("Con salvedades",B22)))</formula>
    </cfRule>
    <cfRule type="containsText" priority="41" dxfId="0" operator="containsText" text="Con salvedades">
      <formula>NOT(ISERROR(SEARCH("Con salvedades",B22)))</formula>
    </cfRule>
    <cfRule type="containsText" priority="42" dxfId="90" operator="containsText" text="Negativa o abstención">
      <formula>NOT(ISERROR(SEARCH("Negativa o abstención",B22)))</formula>
    </cfRule>
    <cfRule type="containsText" priority="43" dxfId="93" operator="containsText" text="Con salvedades">
      <formula>NOT(ISERROR(SEARCH("Con salvedades",B22)))</formula>
    </cfRule>
    <cfRule type="containsText" priority="44" dxfId="9" operator="containsText" text="Con salvedades">
      <formula>NOT(ISERROR(SEARCH("Con salvedades",B22)))</formula>
    </cfRule>
    <cfRule type="containsText" priority="45" dxfId="94" operator="containsText" text="Sin salvedades">
      <formula>NOT(ISERROR(SEARCH("Sin salvedades",B22)))</formula>
    </cfRule>
  </conditionalFormatting>
  <conditionalFormatting sqref="C22">
    <cfRule type="containsText" priority="35" dxfId="84" operator="containsText" text="Eficiente">
      <formula>NOT(ISERROR(SEARCH("Eficiente",C22)))</formula>
    </cfRule>
  </conditionalFormatting>
  <conditionalFormatting sqref="C22">
    <cfRule type="containsText" priority="32" dxfId="95" operator="containsText" text="Ineficiente">
      <formula>NOT(ISERROR(SEARCH("Ineficiente",C22)))</formula>
    </cfRule>
    <cfRule type="containsText" priority="33" dxfId="96" operator="containsText" text="Ineficiente">
      <formula>NOT(ISERROR(SEARCH("Ineficiente",C22)))</formula>
    </cfRule>
    <cfRule type="containsText" priority="34" dxfId="89" operator="containsText" text="Con deficiencias">
      <formula>NOT(ISERROR(SEARCH("Con deficiencias",C22)))</formula>
    </cfRule>
  </conditionalFormatting>
  <conditionalFormatting sqref="D22">
    <cfRule type="containsText" priority="19" dxfId="97" operator="containsText" text="No fenecida">
      <formula>NOT(ISERROR(SEARCH("No fenecida",D22)))</formula>
    </cfRule>
    <cfRule type="containsText" priority="20" dxfId="98" operator="containsText" text="No fenecida">
      <formula>NOT(ISERROR(SEARCH("No fenecida",D22)))</formula>
    </cfRule>
    <cfRule type="containsText" priority="21" dxfId="99" operator="containsText" text="Fenecida">
      <formula>NOT(ISERROR(SEARCH("Fenecida",D22)))</formula>
    </cfRule>
    <cfRule type="containsText" priority="22" dxfId="91" operator="containsText" text="Negativa o abstención">
      <formula>NOT(ISERROR(SEARCH("Negativa o abstención",D22)))</formula>
    </cfRule>
    <cfRule type="containsText" priority="23" dxfId="92" operator="containsText" text="Negativa o abstención">
      <formula>NOT(ISERROR(SEARCH("Negativa o abstención",D22)))</formula>
    </cfRule>
    <cfRule type="containsText" priority="24" dxfId="84" operator="containsText" text="Sin salvedades">
      <formula>NOT(ISERROR(SEARCH("Sin salvedades",D22)))</formula>
    </cfRule>
    <cfRule type="containsText" priority="25" dxfId="92" operator="containsText" text="Sin salvedades">
      <formula>NOT(ISERROR(SEARCH("Sin salvedades",D22)))</formula>
    </cfRule>
    <cfRule type="containsText" priority="26" dxfId="92" operator="containsText" text="Con salvedades">
      <formula>NOT(ISERROR(SEARCH("Con salvedades",D22)))</formula>
    </cfRule>
    <cfRule type="containsText" priority="27" dxfId="0" operator="containsText" text="Con salvedades">
      <formula>NOT(ISERROR(SEARCH("Con salvedades",D22)))</formula>
    </cfRule>
    <cfRule type="containsText" priority="28" dxfId="90" operator="containsText" text="Negativa o abstención">
      <formula>NOT(ISERROR(SEARCH("Negativa o abstención",D22)))</formula>
    </cfRule>
    <cfRule type="containsText" priority="29" dxfId="93" operator="containsText" text="Con salvedades">
      <formula>NOT(ISERROR(SEARCH("Con salvedades",D22)))</formula>
    </cfRule>
    <cfRule type="containsText" priority="30" dxfId="9" operator="containsText" text="Con salvedades">
      <formula>NOT(ISERROR(SEARCH("Con salvedades",D22)))</formula>
    </cfRule>
    <cfRule type="containsText" priority="31" dxfId="94" operator="containsText" text="Sin salvedades">
      <formula>NOT(ISERROR(SEARCH("Sin salvedades",D22)))</formula>
    </cfRule>
  </conditionalFormatting>
  <conditionalFormatting sqref="E22">
    <cfRule type="containsText" priority="6" dxfId="85" operator="containsText" text="Medio">
      <formula>NOT(ISERROR(SEARCH("Medio",E22)))</formula>
    </cfRule>
    <cfRule type="containsText" priority="7" dxfId="90" operator="containsText" text="Alto">
      <formula>NOT(ISERROR(SEARCH("Alto",E22)))</formula>
    </cfRule>
    <cfRule type="containsText" priority="8" dxfId="99" operator="containsText" text="Bajo">
      <formula>NOT(ISERROR(SEARCH("Bajo",E22)))</formula>
    </cfRule>
    <cfRule type="containsText" priority="9" dxfId="90" operator="containsText" text="3">
      <formula>NOT(ISERROR(SEARCH("3",E22)))</formula>
    </cfRule>
    <cfRule type="containsText" priority="18" dxfId="84" operator="containsText" text="Eficiente">
      <formula>NOT(ISERROR(SEARCH("Eficiente",E22)))</formula>
    </cfRule>
  </conditionalFormatting>
  <conditionalFormatting sqref="E22">
    <cfRule type="containsText" priority="10" dxfId="85" operator="containsText" text="2">
      <formula>NOT(ISERROR(SEARCH("2",E22)))</formula>
    </cfRule>
    <cfRule type="containsText" priority="11" dxfId="84" operator="containsText" text="1">
      <formula>NOT(ISERROR(SEARCH("1",E22)))</formula>
    </cfRule>
    <cfRule type="containsText" priority="12" dxfId="86" operator="containsText" text="1">
      <formula>NOT(ISERROR(SEARCH("1",E22)))</formula>
    </cfRule>
    <cfRule type="containsText" priority="13" dxfId="87" operator="containsText" text="0">
      <formula>NOT(ISERROR(SEARCH("0",E22)))</formula>
    </cfRule>
    <cfRule type="containsText" priority="14" dxfId="86" operator="containsText" text="3">
      <formula>NOT(ISERROR(SEARCH("3",E22)))</formula>
    </cfRule>
    <cfRule type="containsText" priority="15" dxfId="88" operator="containsText" text="3">
      <formula>NOT(ISERROR(SEARCH("3",E22)))</formula>
    </cfRule>
    <cfRule type="containsText" priority="16" dxfId="89" operator="containsText" text="1">
      <formula>NOT(ISERROR(SEARCH("1",E22)))</formula>
    </cfRule>
    <cfRule type="containsText" priority="17" dxfId="84" operator="containsText" text="0">
      <formula>NOT(ISERROR(SEARCH("0",E22)))</formula>
    </cfRule>
  </conditionalFormatting>
  <conditionalFormatting sqref="F22">
    <cfRule type="containsText" priority="1" dxfId="85" operator="containsText" text="Parcialmente adecuado">
      <formula>NOT(ISERROR(SEARCH("Parcialmente adecuado",F22)))</formula>
    </cfRule>
    <cfRule type="containsText" priority="5" dxfId="84" operator="containsText" text="Eficiente">
      <formula>NOT(ISERROR(SEARCH("Eficiente",F22)))</formula>
    </cfRule>
  </conditionalFormatting>
  <conditionalFormatting sqref="F22">
    <cfRule type="containsText" priority="2" dxfId="95" operator="containsText" text="Ineficiente">
      <formula>NOT(ISERROR(SEARCH("Ineficiente",F22)))</formula>
    </cfRule>
    <cfRule type="containsText" priority="3" dxfId="96" operator="containsText" text="Ineficiente">
      <formula>NOT(ISERROR(SEARCH("Ineficiente",F22)))</formula>
    </cfRule>
    <cfRule type="containsText" priority="4" dxfId="89" operator="containsText" text="Con deficiencias">
      <formula>NOT(ISERROR(SEARCH("Con deficiencias",F22)))</formula>
    </cfRule>
  </conditionalFormatting>
  <dataValidations count="2">
    <dataValidation allowBlank="1" showInputMessage="1" showErrorMessage="1" sqref="E23"/>
    <dataValidation type="decimal" operator="greaterThan" allowBlank="1" showInputMessage="1" showErrorMessage="1" sqref="B35">
      <formula1>0</formula1>
    </dataValidation>
  </dataValidations>
  <printOptions/>
  <pageMargins left="0.7" right="0.7" top="0.75" bottom="0.75" header="0.3" footer="0.3"/>
  <pageSetup horizontalDpi="600" verticalDpi="600" orientation="landscape" scale="90" r:id="rId4"/>
  <headerFooter>
    <oddFooter>&amp;C&amp;"Segoe Print,Normal"El Control Fiscal, Orgullo Y Compromiso De Todos&amp;RFI-PT-09-AC/V2/18-03-2021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N8"/>
  <sheetViews>
    <sheetView zoomScalePageLayoutView="0" workbookViewId="0" topLeftCell="I1">
      <selection activeCell="R8" sqref="R8"/>
    </sheetView>
  </sheetViews>
  <sheetFormatPr defaultColWidth="11.421875" defaultRowHeight="15"/>
  <cols>
    <col min="1" max="1" width="22.421875" style="0" customWidth="1"/>
    <col min="2" max="2" width="21.421875" style="0" customWidth="1"/>
    <col min="3" max="3" width="27.7109375" style="0" customWidth="1"/>
    <col min="4" max="4" width="27.00390625" style="0" customWidth="1"/>
    <col min="6" max="6" width="24.421875" style="0" customWidth="1"/>
    <col min="8" max="8" width="47.00390625" style="0" bestFit="1" customWidth="1"/>
    <col min="9" max="9" width="46.421875" style="0" bestFit="1" customWidth="1"/>
    <col min="10" max="10" width="38.7109375" style="0" bestFit="1" customWidth="1"/>
    <col min="11" max="11" width="39.57421875" style="0" bestFit="1" customWidth="1"/>
    <col min="14" max="14" width="25.28125" style="0" customWidth="1"/>
  </cols>
  <sheetData>
    <row r="1" spans="1:14" ht="15">
      <c r="A1" s="88" t="s">
        <v>25</v>
      </c>
      <c r="B1" s="88" t="s">
        <v>105</v>
      </c>
      <c r="C1" s="88" t="s">
        <v>106</v>
      </c>
      <c r="D1" s="88" t="s">
        <v>107</v>
      </c>
      <c r="E1" s="88" t="s">
        <v>108</v>
      </c>
      <c r="F1" s="89" t="s">
        <v>109</v>
      </c>
      <c r="H1" s="88" t="s">
        <v>110</v>
      </c>
      <c r="I1" s="88" t="s">
        <v>111</v>
      </c>
      <c r="J1" s="88" t="s">
        <v>112</v>
      </c>
      <c r="K1" s="88" t="s">
        <v>113</v>
      </c>
      <c r="L1" s="88" t="s">
        <v>114</v>
      </c>
      <c r="N1" s="88" t="s">
        <v>47</v>
      </c>
    </row>
    <row r="2" spans="1:14" ht="23.25" customHeight="1">
      <c r="A2" t="s">
        <v>115</v>
      </c>
      <c r="B2" t="s">
        <v>103</v>
      </c>
      <c r="C2" t="s">
        <v>32</v>
      </c>
      <c r="D2" t="s">
        <v>116</v>
      </c>
      <c r="E2" t="s">
        <v>104</v>
      </c>
      <c r="F2" s="90" t="s">
        <v>22</v>
      </c>
      <c r="H2" t="s">
        <v>117</v>
      </c>
      <c r="I2" t="s">
        <v>118</v>
      </c>
      <c r="J2" t="s">
        <v>116</v>
      </c>
      <c r="K2" t="s">
        <v>119</v>
      </c>
      <c r="L2" s="91" t="s">
        <v>120</v>
      </c>
      <c r="N2" s="158" t="s">
        <v>170</v>
      </c>
    </row>
    <row r="3" spans="1:14" ht="15.75">
      <c r="A3" t="s">
        <v>30</v>
      </c>
      <c r="B3" t="s">
        <v>31</v>
      </c>
      <c r="C3" t="s">
        <v>121</v>
      </c>
      <c r="D3" t="s">
        <v>33</v>
      </c>
      <c r="E3" t="s">
        <v>34</v>
      </c>
      <c r="F3" s="90" t="s">
        <v>40</v>
      </c>
      <c r="H3" t="s">
        <v>122</v>
      </c>
      <c r="I3" t="s">
        <v>30</v>
      </c>
      <c r="J3" t="s">
        <v>33</v>
      </c>
      <c r="K3" t="s">
        <v>34</v>
      </c>
      <c r="L3" s="91" t="s">
        <v>123</v>
      </c>
      <c r="N3" s="158" t="s">
        <v>171</v>
      </c>
    </row>
    <row r="4" spans="1:14" ht="15.75">
      <c r="A4" t="s">
        <v>124</v>
      </c>
      <c r="B4" t="s">
        <v>104</v>
      </c>
      <c r="C4" t="s">
        <v>121</v>
      </c>
      <c r="D4" t="s">
        <v>125</v>
      </c>
      <c r="E4" t="s">
        <v>103</v>
      </c>
      <c r="F4" s="92" t="s">
        <v>9</v>
      </c>
      <c r="H4" t="s">
        <v>126</v>
      </c>
      <c r="I4" t="s">
        <v>102</v>
      </c>
      <c r="J4" t="s">
        <v>125</v>
      </c>
      <c r="K4" t="s">
        <v>127</v>
      </c>
      <c r="L4" s="91" t="s">
        <v>128</v>
      </c>
      <c r="N4" s="158" t="s">
        <v>172</v>
      </c>
    </row>
    <row r="5" spans="6:14" ht="15.75">
      <c r="F5" s="92" t="s">
        <v>52</v>
      </c>
      <c r="L5" s="91" t="s">
        <v>129</v>
      </c>
      <c r="N5" s="158" t="s">
        <v>173</v>
      </c>
    </row>
    <row r="6" spans="6:14" ht="15.75">
      <c r="F6" s="92" t="s">
        <v>50</v>
      </c>
      <c r="N6" s="158" t="s">
        <v>174</v>
      </c>
    </row>
    <row r="8" ht="30">
      <c r="F8" s="90"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dc:creator>
  <cp:keywords/>
  <dc:description/>
  <cp:lastModifiedBy>TESORERIA</cp:lastModifiedBy>
  <cp:lastPrinted>2021-03-17T13:51:40Z</cp:lastPrinted>
  <dcterms:created xsi:type="dcterms:W3CDTF">2020-09-12T16:08:42Z</dcterms:created>
  <dcterms:modified xsi:type="dcterms:W3CDTF">2023-11-08T14:07:44Z</dcterms:modified>
  <cp:category/>
  <cp:version/>
  <cp:contentType/>
  <cp:contentStatus/>
</cp:coreProperties>
</file>