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195" tabRatio="656" activeTab="1"/>
  </bookViews>
  <sheets>
    <sheet name="AUDITORIA CUMPLIMIENTO" sheetId="1" r:id="rId1"/>
    <sheet name="INCORRECCIONES " sheetId="2" r:id="rId2"/>
    <sheet name="listas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Blanca Esmeralda Martin Moreno (CGR)</author>
    <author>Maria Judith Reyes Gomez (CGR)</author>
    <author>Contraloria</author>
    <author>FRANCISCO</author>
  </authors>
  <commentList>
    <comment ref="B62" authorId="0">
      <text>
        <r>
          <rPr>
            <b/>
            <sz val="9"/>
            <rFont val="Tahoma"/>
            <family val="2"/>
          </rPr>
          <t xml:space="preserve">Ingrese manualmente el porcentaje seleccionado, el cual debe estar en el rango de porcentaje arrojado casilla B46 </t>
        </r>
      </text>
    </comment>
    <comment ref="A80" authorId="0">
      <text>
        <r>
          <rPr>
            <sz val="9"/>
            <rFont val="Tahoma"/>
            <family val="2"/>
          </rPr>
          <t>Seleccione los factores cualitativos que considere significativos y que podrían llegar a afectar las decisiones de los usuarios de la materia o asunto a auditar, sin importar que su valor se encuentre por debajo de la materialidad cuantitativa. 
Justifique porque seleccionó este factor 
*En la fase de planeación con base en los resultados de la evaluación de riesgos y controles y el conocimiento del asunto a auditar 
*En la fase de informe con base en la valoración de los hallazgos detectados en la AC y las conclusiones emitidas.</t>
        </r>
        <r>
          <rPr>
            <b/>
            <sz val="9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9"/>
            <rFont val="Tahoma"/>
            <family val="2"/>
          </rPr>
          <t>Escriba las razones por las cuales, según su juicio profesional, seleccionó la base y en caso de que el porcentaje se haya seleccionado con otro criterio diferente a los sugeridos, justifique.</t>
        </r>
      </text>
    </comment>
    <comment ref="A12" authorId="1">
      <text>
        <r>
          <rPr>
            <b/>
            <sz val="9"/>
            <rFont val="Tahoma"/>
            <family val="2"/>
          </rPr>
          <t xml:space="preserve">Seleccione la materialidad de planeación </t>
        </r>
        <r>
          <rPr>
            <sz val="9"/>
            <rFont val="Tahoma"/>
            <family val="2"/>
          </rPr>
          <t xml:space="preserve">
</t>
        </r>
      </text>
    </comment>
    <comment ref="A92" authorId="0">
      <text>
        <r>
          <rPr>
            <sz val="9"/>
            <rFont val="Tahoma"/>
            <family val="2"/>
          </rPr>
          <t>Teniendo en cuenta la incidencia de la alternativa de Importancia Relativa o Materialidad aplicada: los hallazgos y las conclusiones, en mesa de trabajo se sustentará el concepto que se emita sobre la materia auditada, el cual será fundamental para el pronunciamiento de la CGSC respecto a sí la(s) entidad(es) cumplió (eron) o no cumplió (eron) los criterios en la materia o asunto. Concepto que será plasmado en el Informe de la AC.</t>
        </r>
        <r>
          <rPr>
            <b/>
            <sz val="9"/>
            <rFont val="Tahoma"/>
            <family val="2"/>
          </rPr>
          <t xml:space="preserve">
</t>
        </r>
      </text>
    </comment>
    <comment ref="B93" authorId="1">
      <text>
        <r>
          <rPr>
            <sz val="8"/>
            <rFont val="Tahoma"/>
            <family val="2"/>
          </rPr>
          <t>Para sustentar el Concepto de la AC, podrá considerar, entre otros:
- La frecuencia del incumplimiento.
- Si afecta los principios de la normativa aplicable.
- Si afecta áreas o actividades misionales de la entidad o del programa o del asunto evaluado.
- Si implica la existencia de irregularidades o fraudes.
- Si  el  efecto  del  incumplimiento  de  acuerdo  con  la  regulación  propia de la materia o asunto auditado, , lo califica como determinante o grave.
- Si pueden afectar de forma importante la eficiencia, eficacia o economía de las actuaciones de la entidad auditada.
- Si  conllevan situaciones generadoras de contingencias significativas  para  la  entidad  auditada, tales como sanciones, demandas judiciales, etc</t>
        </r>
        <r>
          <rPr>
            <sz val="9"/>
            <rFont val="Tahoma"/>
            <family val="2"/>
          </rPr>
          <t>.</t>
        </r>
        <r>
          <rPr>
            <b/>
            <sz val="9"/>
            <rFont val="Tahoma"/>
            <family val="2"/>
          </rPr>
          <t xml:space="preserve">
</t>
        </r>
      </text>
    </comment>
    <comment ref="A81" authorId="1">
      <text>
        <r>
          <rPr>
            <sz val="9"/>
            <rFont val="Tahoma"/>
            <family val="2"/>
          </rPr>
          <t>Aquí se listan factores cualitativos usualmente examinados por la CT; no obstante, si considera que para examinar la materia asignada, existen otros factores utilice del listado la opción "Otros Factores Cualitativos" . CUANDO SON VARIOS FACTORES CUALITATIVOS SE DEBE ASIGNAR UN % A CADA UNO DE ELLOS, SEGÚN LA IMPORTANCIA EN EL ASUNTO AUDITAR Y CRITERIO DEL AUDITOR.</t>
        </r>
      </text>
    </comment>
    <comment ref="B30" authorId="2">
      <text>
        <r>
          <rPr>
            <b/>
            <sz val="9"/>
            <rFont val="Tahoma"/>
            <family val="2"/>
          </rPr>
          <t>Contraloria:</t>
        </r>
        <r>
          <rPr>
            <sz val="9"/>
            <rFont val="Tahoma"/>
            <family val="2"/>
          </rPr>
          <t xml:space="preserve">
valor total del asunto o materia  auditar de acuerdo a la base establocida</t>
        </r>
      </text>
    </comment>
    <comment ref="B82" authorId="2">
      <text>
        <r>
          <rPr>
            <b/>
            <sz val="9"/>
            <rFont val="Tahoma"/>
            <family val="2"/>
          </rPr>
          <t>Contraloria:</t>
        </r>
        <r>
          <rPr>
            <sz val="9"/>
            <rFont val="Tahoma"/>
            <family val="2"/>
          </rPr>
          <t xml:space="preserve">
EL CRITERIO Y DEJAR CLARO EL PESO %.</t>
        </r>
      </text>
    </comment>
    <comment ref="D83" authorId="2">
      <text>
        <r>
          <rPr>
            <sz val="9"/>
            <rFont val="Tahoma"/>
            <family val="2"/>
          </rPr>
          <t xml:space="preserve">
CONCLUIR SOBRE CADA OBSERVACIÓN Y/O HALLAZGO</t>
        </r>
      </text>
    </comment>
    <comment ref="A64" authorId="2">
      <text>
        <r>
          <rPr>
            <b/>
            <sz val="9"/>
            <rFont val="Tahoma"/>
            <family val="2"/>
          </rPr>
          <t>Contraloria:</t>
        </r>
        <r>
          <rPr>
            <sz val="9"/>
            <rFont val="Tahoma"/>
            <family val="2"/>
          </rPr>
          <t xml:space="preserve">
CUALQUIER OBSERVACIÓN QUE SE DETECTE AÚN CUANDO ESTE POR DEBAJO DEL % DE MATERIALIDAD, SE DEBE ESTRUCTURAR EL HALLAZGO.</t>
        </r>
      </text>
    </comment>
    <comment ref="B77" authorId="2">
      <text>
        <r>
          <rPr>
            <b/>
            <sz val="9"/>
            <rFont val="Tahoma"/>
            <family val="2"/>
          </rPr>
          <t>Contraloria:</t>
        </r>
        <r>
          <rPr>
            <sz val="9"/>
            <rFont val="Tahoma"/>
            <family val="2"/>
          </rPr>
          <t xml:space="preserve">
SI EXISTEN VARIAS SITUACIONES SIMILARES CON VALORES MENORES AL UMBRAL, LA SUMATORIA PUEDE CONVERTIRSE EN MATERIALIDAD.</t>
        </r>
      </text>
    </comment>
    <comment ref="B67" authorId="2">
      <text>
        <r>
          <rPr>
            <b/>
            <sz val="9"/>
            <rFont val="Tahoma"/>
            <family val="2"/>
          </rPr>
          <t>Contraloria:</t>
        </r>
        <r>
          <rPr>
            <sz val="9"/>
            <rFont val="Tahoma"/>
            <family val="2"/>
          </rPr>
          <t xml:space="preserve">
si la observación se ubica en este rango, el concepto debe ser modificado en cualquiera de sus 4 opciones</t>
        </r>
      </text>
    </comment>
    <comment ref="D61" authorId="2">
      <text>
        <r>
          <rPr>
            <sz val="9"/>
            <rFont val="Tahoma"/>
            <family val="2"/>
          </rPr>
          <t>Si la observación se ubican por encima de este valor, el concepto debe ser adverso</t>
        </r>
      </text>
    </comment>
    <comment ref="C83" authorId="3">
      <text>
        <r>
          <rPr>
            <sz val="9"/>
            <rFont val="Tahoma"/>
            <family val="2"/>
          </rPr>
          <t xml:space="preserve">Se establece  peso porcentual por cada criterio, llevandolos a base 100%, según criterio profesional del equipo de auditoría por importancia relativa en consideración a la afectación de las operaciones y estabilidad operativa y funcional de la entidad auditada
</t>
        </r>
      </text>
    </comment>
    <comment ref="A90" authorId="3">
      <text>
        <r>
          <rPr>
            <sz val="9"/>
            <rFont val="Tahoma"/>
            <family val="2"/>
          </rPr>
          <t xml:space="preserve">Ver ayuda de memoria de determinación de observaciones </t>
        </r>
      </text>
    </comment>
  </commentList>
</comments>
</file>

<file path=xl/sharedStrings.xml><?xml version="1.0" encoding="utf-8"?>
<sst xmlns="http://schemas.openxmlformats.org/spreadsheetml/2006/main" count="208" uniqueCount="147">
  <si>
    <t>Entidad auditada:</t>
  </si>
  <si>
    <t>Monto</t>
  </si>
  <si>
    <t>II.  Multiplicar el porcentaje de la base seleccionada</t>
  </si>
  <si>
    <t>%</t>
  </si>
  <si>
    <t>MP</t>
  </si>
  <si>
    <t>Utilidad antes de impuestos</t>
  </si>
  <si>
    <t>Base seleccionada</t>
  </si>
  <si>
    <t>Margen bruto</t>
  </si>
  <si>
    <t>Porcentaje determinado</t>
  </si>
  <si>
    <t xml:space="preserve">Materialidad de planeación (MP)                                                                                                                            </t>
  </si>
  <si>
    <t>Error tolerable (ET)</t>
  </si>
  <si>
    <t>ET (MP*%)</t>
  </si>
  <si>
    <t xml:space="preserve">El ET es el límite maximo de aceptación de errores con el que el auditor puede concluir que el resultado de las pruebas debe lograr su objetivo. </t>
  </si>
  <si>
    <t>Nota Importante: Este ET nunca debe ser mayor que la materialidad que se determino en la etapa de la planificación y por lo tanto será una fracción de ella.</t>
  </si>
  <si>
    <t xml:space="preserve">Determinación del importe para resumen de diferencias (RD)                                                                </t>
  </si>
  <si>
    <t>IV. Se obtiene multiplicando el MP x cualquiera de estos dos porcentajes 3% o 5% de acuerdo al porcentaje determinado en el ET.</t>
  </si>
  <si>
    <t>Porcentaje</t>
  </si>
  <si>
    <t>Importe para acumular RD (MP*%)</t>
  </si>
  <si>
    <t>Fecha realización:</t>
  </si>
  <si>
    <t>Ingresos programados</t>
  </si>
  <si>
    <t>Gastos programados</t>
  </si>
  <si>
    <t>Ingresos ejecutados</t>
  </si>
  <si>
    <t>Gastos ejecutados</t>
  </si>
  <si>
    <t>I. Seleccione una de las bases y el porcentaje según juicio profesional:</t>
  </si>
  <si>
    <t>III.  Multiplique la MP por el 50% o 75% dependiendo de la valoración de los riesgos identificados y el diseño de control</t>
  </si>
  <si>
    <t>Ingresos o gastos</t>
  </si>
  <si>
    <t>BASES DE SELECCIÓN</t>
  </si>
  <si>
    <t>RANGOS DE PORCENTAJE</t>
  </si>
  <si>
    <t>RANGOS</t>
  </si>
  <si>
    <t>Patrimonio</t>
  </si>
  <si>
    <t>Activo</t>
  </si>
  <si>
    <t>Opinión auditoría anterior</t>
  </si>
  <si>
    <t>Calificación CI vigencia anterior</t>
  </si>
  <si>
    <t>Fenecimiento de la cuenta</t>
  </si>
  <si>
    <t>Riesgo combinado</t>
  </si>
  <si>
    <t>Diseño del control</t>
  </si>
  <si>
    <t>Sin salvedades</t>
  </si>
  <si>
    <t xml:space="preserve">Deficiente </t>
  </si>
  <si>
    <t>Fenecida</t>
  </si>
  <si>
    <t>Bajo</t>
  </si>
  <si>
    <t>Adecuado</t>
  </si>
  <si>
    <t>CRITERIOS</t>
  </si>
  <si>
    <t>Negativa o abstención</t>
  </si>
  <si>
    <t>No fenecida</t>
  </si>
  <si>
    <t>Alto</t>
  </si>
  <si>
    <t>Inadecuado o inexistente</t>
  </si>
  <si>
    <t>Con salvedades</t>
  </si>
  <si>
    <t>Con deficiencias</t>
  </si>
  <si>
    <t>Medio</t>
  </si>
  <si>
    <t>Parcialmente adecuado</t>
  </si>
  <si>
    <t>Eficiente</t>
  </si>
  <si>
    <t>EXISTENCIA DE HALLAZGOS VIGENCIAS ANTERIORES</t>
  </si>
  <si>
    <t>FENECIMIENTO DE LA CUENTA VIGENCIA ANTERIOR</t>
  </si>
  <si>
    <t>RIESGO COMBINADO VIGENCIA AUDITADA</t>
  </si>
  <si>
    <t>DISEÑO DEL CONTROL VIGENCIA AUDITADA</t>
  </si>
  <si>
    <t>Inadecuedo o inexistente</t>
  </si>
  <si>
    <t>Fiscales</t>
  </si>
  <si>
    <t>Disciplinarios</t>
  </si>
  <si>
    <t>Administrativos</t>
  </si>
  <si>
    <t>bases</t>
  </si>
  <si>
    <t>Conceptos AC vigencia anterior</t>
  </si>
  <si>
    <t>Período auditado:</t>
  </si>
  <si>
    <t>Factor cualitativo</t>
  </si>
  <si>
    <t xml:space="preserve">Justificación </t>
  </si>
  <si>
    <t>Sin hallazgos</t>
  </si>
  <si>
    <t>No se auditó la materia</t>
  </si>
  <si>
    <t>Incumplimiento Material con reserva</t>
  </si>
  <si>
    <t>Incumplimiento Material adversa</t>
  </si>
  <si>
    <t>Limitación en el alcance con reserva</t>
  </si>
  <si>
    <t>No hubo auditoría</t>
  </si>
  <si>
    <t>Gastos realizados por fuera de los límites y la destinación prevista</t>
  </si>
  <si>
    <t>Selección fase de planeación</t>
  </si>
  <si>
    <t>Incidencia en la emisión de conclusiones y concepto del informe</t>
  </si>
  <si>
    <t xml:space="preserve">Justificación del concepto de AC: </t>
  </si>
  <si>
    <t>AUDITORÍA CUMPLIMIENTO - AC</t>
  </si>
  <si>
    <t>Riesgo combinado período auditado</t>
  </si>
  <si>
    <t>Diseño del control período auditado</t>
  </si>
  <si>
    <t>Otorgar subsidios y beneficios desconociendo criterios previamente establecidos</t>
  </si>
  <si>
    <t xml:space="preserve">Pagos insuficientes e inoportunos a beneficiarios </t>
  </si>
  <si>
    <t xml:space="preserve">Recursos fiscales canalizados a fines distintos a los previstos por las Autoridades (Normas) </t>
  </si>
  <si>
    <t xml:space="preserve">Recursos Administrados por terceros o particulares sin adecuado control y seguimiento </t>
  </si>
  <si>
    <t>Reconocimiento de operaciones inexistentes o duplicadas</t>
  </si>
  <si>
    <t>Materialidad Aplicada</t>
  </si>
  <si>
    <t>Cuantitativa y Cualitativa</t>
  </si>
  <si>
    <t>Cuantitativa</t>
  </si>
  <si>
    <t>Cualitativa</t>
  </si>
  <si>
    <t>Limitación en el alcance - Abstención de concepto</t>
  </si>
  <si>
    <t>3. JUSTIFICACIÓN CONCEPTO AC CONSIDERANDO LA IMPORTANCIA RELATIVA O MATERIALIDAD</t>
  </si>
  <si>
    <t>CONCEPTO AC</t>
  </si>
  <si>
    <t>Otros factores Cualitativos</t>
  </si>
  <si>
    <t>Sin reservas</t>
  </si>
  <si>
    <t xml:space="preserve">Fallas en la prestación del servicio por inobservancia de obligaciones de inspección /control / vigilancia / supervisión </t>
  </si>
  <si>
    <t>Afectación de ingresos o gastos gubernamentales por inconsistencias en  liquidación / fiscalización / cobro / recaudo / pago</t>
  </si>
  <si>
    <t>Criterios asignación Subsidios / Beneficios contrarios a principios / fines de la ley / política / programa</t>
  </si>
  <si>
    <r>
      <t>Referenciación:</t>
    </r>
  </si>
  <si>
    <t>Vigencia PVCFT</t>
  </si>
  <si>
    <t>Supervisor:</t>
  </si>
  <si>
    <t>Rol</t>
  </si>
  <si>
    <t>Firma</t>
  </si>
  <si>
    <t>Nombre</t>
  </si>
  <si>
    <t>Equipo de auditoría:</t>
  </si>
  <si>
    <t>Nivel 1</t>
  </si>
  <si>
    <t>Nivel 2</t>
  </si>
  <si>
    <t>Nivel 3</t>
  </si>
  <si>
    <t xml:space="preserve">Criterios de auditoría </t>
  </si>
  <si>
    <t>Fase de ejecución</t>
  </si>
  <si>
    <t>SUMATORIA PUNTAJE DE VARIABLES</t>
  </si>
  <si>
    <r>
      <t xml:space="preserve">CALIFICACIÓN </t>
    </r>
    <r>
      <rPr>
        <b/>
        <sz val="11"/>
        <rFont val="Calibri"/>
        <family val="2"/>
      </rPr>
      <t>DE CRITERIOS DE GESTIÓN</t>
    </r>
    <r>
      <rPr>
        <b/>
        <sz val="11"/>
        <rFont val="Calibri"/>
        <family val="2"/>
      </rPr>
      <t xml:space="preserve"> </t>
    </r>
  </si>
  <si>
    <t>AGRUPACIÓN DE LA CATEGORIZACIÓN DE LOS SUJETOS POR NIVEL</t>
  </si>
  <si>
    <t>RANGO ESTABLECIDO PARA DETERMINAR MATERIALIDAD</t>
  </si>
  <si>
    <t>CRITERIOS PARA ESTABLECER EL PONCENTAJE DE MATERIALIDAD</t>
  </si>
  <si>
    <t>% Materialidad media según nivel del Sujeto de Control</t>
  </si>
  <si>
    <t>Base saldo de activos, pasivo, patrimonio, ingresos, gastos y margen bruto: ENTRE 0,50% y 3,0%</t>
  </si>
  <si>
    <t>MEJOR CALIFICACION</t>
  </si>
  <si>
    <t>Entre &gt;1,0% y &lt;=1,5%</t>
  </si>
  <si>
    <t>1. A menor puntaje de la calificación de las variables de auditoría (Mejores resultados), mayor tolerancia o porcentaje de materialidad cuantitativa.
2. De conformidad con el rango general establecido por   Guide to Using International Standards on Auditing in the Audits of Small- and Medium-Sized Entities Volume 2 —Practical Guidance (Third edition) que va del 1% al 3%, se estableció la materialidad % por nivel, tal como se presenta en la siguiente columna.</t>
  </si>
  <si>
    <t>CALIFICACIÓN INTERMEDIA</t>
  </si>
  <si>
    <t>Entre &gt;0,5% y &lt;=1,0%</t>
  </si>
  <si>
    <t>PEOR CALIFICACION</t>
  </si>
  <si>
    <t>Entre &gt;=0,20% y 0,5%</t>
  </si>
  <si>
    <t>Suma de puntos</t>
  </si>
  <si>
    <t>Cualitativa-cuantitativa</t>
  </si>
  <si>
    <t xml:space="preserve">Otra base </t>
  </si>
  <si>
    <t>Penales</t>
  </si>
  <si>
    <t>1. MATERIALIDAD CUANTITATIVA</t>
  </si>
  <si>
    <t>2. MATERIALIDAD CUALITATIVA</t>
  </si>
  <si>
    <t>Rango de porcentaje</t>
  </si>
  <si>
    <t>Otros</t>
  </si>
  <si>
    <t xml:space="preserve">Criterios de selección </t>
  </si>
  <si>
    <t>Entre &gt;=0,25% y &lt;=1,17%</t>
  </si>
  <si>
    <t>Entre &gt;=1,17% y &lt;=2,08%</t>
  </si>
  <si>
    <t>Entre &gt;=2,08% y &lt;=3,0%</t>
  </si>
  <si>
    <t>¿Hallazgos vigencias anteriores?</t>
  </si>
  <si>
    <t xml:space="preserve">Suma de las incorrecciones </t>
  </si>
  <si>
    <t>OBSERVACIÓN O HALLAZGO</t>
  </si>
  <si>
    <t>CRITERIO DE EVALUACIÓN</t>
  </si>
  <si>
    <t>VALOR</t>
  </si>
  <si>
    <t>N°</t>
  </si>
  <si>
    <t>TOTAL</t>
  </si>
  <si>
    <t>XXXXXXXXXX</t>
  </si>
  <si>
    <t>ZZZZZZ</t>
  </si>
  <si>
    <t>Justificación selección base y porcentaje</t>
  </si>
  <si>
    <t>Incumplimiento Material negativo o adverso</t>
  </si>
  <si>
    <t>Dirección Control Fiscal</t>
  </si>
  <si>
    <t>Materialidad por factor/criterio (%)</t>
  </si>
  <si>
    <t>Papel de Trabajo PT 25-AC Materialidad e incidencia en el concepto AC - Versión 2.1</t>
  </si>
  <si>
    <t>CONTRALORÍA MUNICIPAL DE NEIVA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</si>
</sst>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_-;\-&quot;$&quot;* #,##0_-;_-&quot;$&quot;* &quot;-&quot;??_-;_-@_-"/>
    <numFmt numFmtId="173" formatCode="0.0%"/>
    <numFmt numFmtId="174" formatCode="_-* #,##0_-;\-* #,##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8"/>
      <name val="Calibri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u val="single"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u val="single"/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D59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9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29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46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horizontal="justify" vertical="top" wrapText="1"/>
      <protection hidden="1"/>
    </xf>
    <xf numFmtId="0" fontId="4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29" fillId="0" borderId="1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0" xfId="0" applyFont="1" applyBorder="1" applyAlignment="1" applyProtection="1">
      <alignment/>
      <protection hidden="1"/>
    </xf>
    <xf numFmtId="0" fontId="2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0" fontId="31" fillId="0" borderId="0" xfId="0" applyFont="1" applyBorder="1" applyAlignment="1" applyProtection="1">
      <alignment/>
      <protection locked="0"/>
    </xf>
    <xf numFmtId="0" fontId="32" fillId="0" borderId="0" xfId="0" applyFont="1" applyAlignment="1" applyProtection="1">
      <alignment horizontal="justify" vertical="top" wrapText="1"/>
      <protection hidden="1"/>
    </xf>
    <xf numFmtId="0" fontId="29" fillId="0" borderId="11" xfId="0" applyFont="1" applyBorder="1" applyAlignment="1" applyProtection="1">
      <alignment horizontal="justify" vertical="top" wrapText="1"/>
      <protection hidden="1"/>
    </xf>
    <xf numFmtId="0" fontId="29" fillId="0" borderId="12" xfId="0" applyFont="1" applyBorder="1" applyAlignment="1" applyProtection="1">
      <alignment horizontal="justify" vertical="top" wrapText="1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 locked="0"/>
    </xf>
    <xf numFmtId="172" fontId="29" fillId="0" borderId="0" xfId="49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33" fillId="0" borderId="10" xfId="0" applyFont="1" applyBorder="1" applyAlignment="1" applyProtection="1">
      <alignment vertical="center"/>
      <protection hidden="1"/>
    </xf>
    <xf numFmtId="9" fontId="10" fillId="0" borderId="13" xfId="0" applyNumberFormat="1" applyFont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/>
      <protection hidden="1"/>
    </xf>
    <xf numFmtId="0" fontId="10" fillId="0" borderId="15" xfId="0" applyFont="1" applyBorder="1" applyAlignment="1" applyProtection="1">
      <alignment/>
      <protection hidden="1"/>
    </xf>
    <xf numFmtId="0" fontId="29" fillId="0" borderId="13" xfId="0" applyFont="1" applyBorder="1" applyAlignment="1" applyProtection="1">
      <alignment/>
      <protection hidden="1"/>
    </xf>
    <xf numFmtId="9" fontId="29" fillId="0" borderId="16" xfId="53" applyFont="1" applyBorder="1" applyAlignment="1" applyProtection="1">
      <alignment horizontal="center"/>
      <protection hidden="1" locked="0"/>
    </xf>
    <xf numFmtId="172" fontId="29" fillId="0" borderId="16" xfId="49" applyNumberFormat="1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9" fontId="0" fillId="0" borderId="0" xfId="53" applyFont="1" applyFill="1" applyBorder="1" applyAlignment="1" applyProtection="1">
      <alignment horizontal="center"/>
      <protection hidden="1"/>
    </xf>
    <xf numFmtId="172" fontId="0" fillId="0" borderId="0" xfId="49" applyNumberFormat="1" applyFont="1" applyFill="1" applyBorder="1" applyAlignment="1" applyProtection="1">
      <alignment/>
      <protection hidden="1"/>
    </xf>
    <xf numFmtId="1" fontId="10" fillId="0" borderId="10" xfId="0" applyNumberFormat="1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6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 applyProtection="1">
      <alignment horizontal="center" vertical="center" wrapText="1"/>
      <protection hidden="1"/>
    </xf>
    <xf numFmtId="0" fontId="65" fillId="34" borderId="10" xfId="0" applyFont="1" applyFill="1" applyBorder="1" applyAlignment="1" applyProtection="1">
      <alignment horizontal="center" vertical="center"/>
      <protection hidden="1"/>
    </xf>
    <xf numFmtId="0" fontId="65" fillId="33" borderId="10" xfId="0" applyFont="1" applyFill="1" applyBorder="1" applyAlignment="1" applyProtection="1">
      <alignment horizontal="center" vertical="center"/>
      <protection hidden="1"/>
    </xf>
    <xf numFmtId="0" fontId="65" fillId="35" borderId="1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36" fillId="36" borderId="10" xfId="0" applyFont="1" applyFill="1" applyBorder="1" applyAlignment="1" applyProtection="1">
      <alignment horizontal="center" vertical="center" wrapText="1"/>
      <protection hidden="1"/>
    </xf>
    <xf numFmtId="0" fontId="36" fillId="36" borderId="10" xfId="0" applyFont="1" applyFill="1" applyBorder="1" applyAlignment="1" applyProtection="1">
      <alignment horizontal="center" vertical="center"/>
      <protection hidden="1"/>
    </xf>
    <xf numFmtId="0" fontId="10" fillId="36" borderId="10" xfId="0" applyFont="1" applyFill="1" applyBorder="1" applyAlignment="1" applyProtection="1">
      <alignment horizontal="center" vertical="center"/>
      <protection hidden="1"/>
    </xf>
    <xf numFmtId="0" fontId="33" fillId="0" borderId="10" xfId="0" applyFont="1" applyBorder="1" applyAlignment="1" applyProtection="1">
      <alignment horizontal="center" vertical="center" wrapText="1"/>
      <protection hidden="1" locked="0"/>
    </xf>
    <xf numFmtId="10" fontId="29" fillId="0" borderId="0" xfId="53" applyNumberFormat="1" applyFont="1" applyAlignment="1" applyProtection="1">
      <alignment vertical="center"/>
      <protection hidden="1"/>
    </xf>
    <xf numFmtId="0" fontId="29" fillId="0" borderId="17" xfId="0" applyFont="1" applyBorder="1" applyAlignment="1" applyProtection="1">
      <alignment/>
      <protection hidden="1" locked="0"/>
    </xf>
    <xf numFmtId="0" fontId="37" fillId="0" borderId="0" xfId="0" applyFont="1" applyBorder="1" applyAlignment="1" applyProtection="1">
      <alignment horizontal="center" vertical="center"/>
      <protection hidden="1"/>
    </xf>
    <xf numFmtId="0" fontId="66" fillId="0" borderId="0" xfId="0" applyFont="1" applyBorder="1" applyAlignment="1" applyProtection="1">
      <alignment horizontal="center" vertical="top" wrapText="1"/>
      <protection locked="0"/>
    </xf>
    <xf numFmtId="0" fontId="65" fillId="37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9" fontId="29" fillId="0" borderId="10" xfId="53" applyFont="1" applyFill="1" applyBorder="1" applyAlignment="1" applyProtection="1">
      <alignment horizontal="center" vertical="center" wrapText="1"/>
      <protection locked="0"/>
    </xf>
    <xf numFmtId="0" fontId="40" fillId="8" borderId="18" xfId="0" applyFont="1" applyFill="1" applyBorder="1" applyAlignment="1" applyProtection="1">
      <alignment horizontal="center" vertical="center" wrapText="1"/>
      <protection locked="0"/>
    </xf>
    <xf numFmtId="0" fontId="40" fillId="8" borderId="10" xfId="0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 hidden="1" locked="0"/>
    </xf>
    <xf numFmtId="0" fontId="29" fillId="0" borderId="0" xfId="0" applyFont="1" applyBorder="1" applyAlignment="1" applyProtection="1">
      <alignment vertical="top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63" fillId="0" borderId="0" xfId="0" applyFont="1" applyBorder="1" applyAlignment="1" applyProtection="1">
      <alignment horizontal="justify" vertical="top" wrapText="1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33" fillId="0" borderId="10" xfId="0" applyFont="1" applyBorder="1" applyAlignment="1" applyProtection="1">
      <alignment horizontal="justify" vertical="center" wrapText="1"/>
      <protection hidden="1" locked="0"/>
    </xf>
    <xf numFmtId="0" fontId="29" fillId="0" borderId="0" xfId="0" applyFont="1" applyBorder="1" applyAlignment="1" applyProtection="1">
      <alignment horizontal="center"/>
      <protection hidden="1"/>
    </xf>
    <xf numFmtId="9" fontId="29" fillId="0" borderId="10" xfId="53" applyFont="1" applyBorder="1" applyAlignment="1" applyProtection="1">
      <alignment horizontal="center" vertical="center"/>
      <protection hidden="1"/>
    </xf>
    <xf numFmtId="172" fontId="29" fillId="0" borderId="10" xfId="49" applyNumberFormat="1" applyFont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/>
      <protection hidden="1"/>
    </xf>
    <xf numFmtId="0" fontId="9" fillId="0" borderId="10" xfId="0" applyFont="1" applyBorder="1" applyAlignment="1" applyProtection="1">
      <alignment wrapText="1"/>
      <protection hidden="1"/>
    </xf>
    <xf numFmtId="0" fontId="9" fillId="0" borderId="10" xfId="0" applyFont="1" applyBorder="1" applyAlignment="1" applyProtection="1">
      <alignment/>
      <protection hidden="1"/>
    </xf>
    <xf numFmtId="0" fontId="61" fillId="34" borderId="20" xfId="0" applyFont="1" applyFill="1" applyBorder="1" applyAlignment="1" applyProtection="1">
      <alignment vertical="center"/>
      <protection hidden="1"/>
    </xf>
    <xf numFmtId="0" fontId="61" fillId="34" borderId="21" xfId="0" applyFont="1" applyFill="1" applyBorder="1" applyAlignment="1" applyProtection="1">
      <alignment vertical="center"/>
      <protection hidden="1"/>
    </xf>
    <xf numFmtId="0" fontId="61" fillId="34" borderId="22" xfId="0" applyFont="1" applyFill="1" applyBorder="1" applyAlignment="1" applyProtection="1">
      <alignment vertical="center"/>
      <protection hidden="1"/>
    </xf>
    <xf numFmtId="0" fontId="61" fillId="33" borderId="20" xfId="0" applyFont="1" applyFill="1" applyBorder="1" applyAlignment="1" applyProtection="1">
      <alignment vertical="center"/>
      <protection hidden="1"/>
    </xf>
    <xf numFmtId="0" fontId="61" fillId="33" borderId="21" xfId="0" applyFont="1" applyFill="1" applyBorder="1" applyAlignment="1" applyProtection="1">
      <alignment vertical="center"/>
      <protection hidden="1"/>
    </xf>
    <xf numFmtId="0" fontId="61" fillId="33" borderId="22" xfId="0" applyFont="1" applyFill="1" applyBorder="1" applyAlignment="1" applyProtection="1">
      <alignment vertical="center"/>
      <protection hidden="1"/>
    </xf>
    <xf numFmtId="0" fontId="61" fillId="35" borderId="20" xfId="0" applyFont="1" applyFill="1" applyBorder="1" applyAlignment="1" applyProtection="1">
      <alignment vertical="center"/>
      <protection hidden="1"/>
    </xf>
    <xf numFmtId="0" fontId="61" fillId="35" borderId="21" xfId="0" applyFont="1" applyFill="1" applyBorder="1" applyAlignment="1" applyProtection="1">
      <alignment vertical="center"/>
      <protection hidden="1"/>
    </xf>
    <xf numFmtId="0" fontId="61" fillId="35" borderId="22" xfId="0" applyFont="1" applyFill="1" applyBorder="1" applyAlignment="1" applyProtection="1">
      <alignment vertical="center"/>
      <protection hidden="1"/>
    </xf>
    <xf numFmtId="0" fontId="29" fillId="0" borderId="22" xfId="0" applyFont="1" applyBorder="1" applyAlignment="1" applyProtection="1">
      <alignment horizontal="center" vertical="center"/>
      <protection hidden="1"/>
    </xf>
    <xf numFmtId="0" fontId="40" fillId="33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66" fillId="0" borderId="0" xfId="0" applyFont="1" applyAlignment="1" applyProtection="1">
      <alignment horizontal="justify" vertical="top" wrapText="1"/>
      <protection hidden="1"/>
    </xf>
    <xf numFmtId="0" fontId="66" fillId="0" borderId="0" xfId="0" applyFont="1" applyFill="1" applyBorder="1" applyAlignment="1" applyProtection="1">
      <alignment horizontal="center" vertical="top" wrapText="1"/>
      <protection locked="0"/>
    </xf>
    <xf numFmtId="0" fontId="37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0" fontId="10" fillId="0" borderId="0" xfId="53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9" fontId="0" fillId="0" borderId="0" xfId="0" applyNumberFormat="1" applyAlignment="1" applyProtection="1">
      <alignment/>
      <protection hidden="1"/>
    </xf>
    <xf numFmtId="0" fontId="41" fillId="34" borderId="0" xfId="0" applyFont="1" applyFill="1" applyAlignment="1" applyProtection="1">
      <alignment horizontal="center"/>
      <protection hidden="1"/>
    </xf>
    <xf numFmtId="0" fontId="10" fillId="34" borderId="23" xfId="0" applyFont="1" applyFill="1" applyBorder="1" applyAlignment="1" applyProtection="1">
      <alignment horizontal="center" vertical="center"/>
      <protection hidden="1"/>
    </xf>
    <xf numFmtId="10" fontId="29" fillId="34" borderId="13" xfId="0" applyNumberFormat="1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43" fontId="29" fillId="0" borderId="0" xfId="47" applyFont="1" applyAlignment="1" applyProtection="1">
      <alignment/>
      <protection hidden="1"/>
    </xf>
    <xf numFmtId="0" fontId="40" fillId="8" borderId="10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horizontal="justify" vertical="center" wrapText="1"/>
      <protection hidden="1"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9" fontId="29" fillId="0" borderId="0" xfId="53" applyFont="1" applyFill="1" applyBorder="1" applyAlignment="1" applyProtection="1">
      <alignment horizontal="center" vertical="center" wrapText="1"/>
      <protection locked="0"/>
    </xf>
    <xf numFmtId="9" fontId="29" fillId="0" borderId="0" xfId="53" applyFont="1" applyBorder="1" applyAlignment="1" applyProtection="1">
      <alignment horizontal="center" vertical="center"/>
      <protection hidden="1"/>
    </xf>
    <xf numFmtId="172" fontId="29" fillId="0" borderId="0" xfId="49" applyNumberFormat="1" applyFont="1" applyBorder="1" applyAlignment="1" applyProtection="1">
      <alignment vertical="center"/>
      <protection hidden="1"/>
    </xf>
    <xf numFmtId="9" fontId="10" fillId="0" borderId="10" xfId="53" applyFont="1" applyBorder="1" applyAlignment="1" applyProtection="1">
      <alignment horizontal="center" vertical="center"/>
      <protection hidden="1"/>
    </xf>
    <xf numFmtId="43" fontId="29" fillId="0" borderId="0" xfId="47" applyFont="1" applyFill="1" applyAlignment="1" applyProtection="1">
      <alignment/>
      <protection hidden="1"/>
    </xf>
    <xf numFmtId="172" fontId="10" fillId="34" borderId="10" xfId="49" applyNumberFormat="1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/>
    </xf>
    <xf numFmtId="174" fontId="67" fillId="0" borderId="10" xfId="47" applyNumberFormat="1" applyFont="1" applyBorder="1" applyAlignment="1">
      <alignment/>
    </xf>
    <xf numFmtId="0" fontId="29" fillId="0" borderId="0" xfId="0" applyFont="1" applyFill="1" applyBorder="1" applyAlignment="1" applyProtection="1">
      <alignment horizontal="center" vertical="top" wrapText="1"/>
      <protection locked="0"/>
    </xf>
    <xf numFmtId="172" fontId="40" fillId="14" borderId="10" xfId="49" applyNumberFormat="1" applyFont="1" applyFill="1" applyBorder="1" applyAlignment="1" applyProtection="1">
      <alignment vertical="center"/>
      <protection hidden="1"/>
    </xf>
    <xf numFmtId="0" fontId="64" fillId="14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4" fontId="67" fillId="0" borderId="10" xfId="47" applyNumberFormat="1" applyFont="1" applyBorder="1" applyAlignment="1">
      <alignment vertical="center"/>
    </xf>
    <xf numFmtId="43" fontId="29" fillId="0" borderId="17" xfId="47" applyFont="1" applyBorder="1" applyAlignment="1" applyProtection="1">
      <alignment/>
      <protection hidden="1" locked="0"/>
    </xf>
    <xf numFmtId="0" fontId="29" fillId="0" borderId="10" xfId="0" applyFont="1" applyFill="1" applyBorder="1" applyAlignment="1" applyProtection="1">
      <alignment horizontal="justify" vertical="center" wrapText="1"/>
      <protection locked="0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44" fillId="8" borderId="10" xfId="0" applyFont="1" applyFill="1" applyBorder="1" applyAlignment="1" applyProtection="1">
      <alignment horizontal="center" vertical="center"/>
      <protection hidden="1"/>
    </xf>
    <xf numFmtId="0" fontId="40" fillId="8" borderId="10" xfId="0" applyFont="1" applyFill="1" applyBorder="1" applyAlignment="1" applyProtection="1">
      <alignment horizontal="center" vertical="center"/>
      <protection hidden="1"/>
    </xf>
    <xf numFmtId="0" fontId="29" fillId="0" borderId="25" xfId="0" applyFont="1" applyBorder="1" applyAlignment="1" applyProtection="1">
      <alignment horizontal="center"/>
      <protection locked="0"/>
    </xf>
    <xf numFmtId="0" fontId="29" fillId="0" borderId="26" xfId="0" applyFont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 vertical="center"/>
      <protection hidden="1"/>
    </xf>
    <xf numFmtId="0" fontId="29" fillId="8" borderId="27" xfId="0" applyFont="1" applyFill="1" applyBorder="1" applyAlignment="1" applyProtection="1">
      <alignment horizontal="justify" vertical="top" wrapText="1"/>
      <protection locked="0"/>
    </xf>
    <xf numFmtId="0" fontId="29" fillId="8" borderId="28" xfId="0" applyFont="1" applyFill="1" applyBorder="1" applyAlignment="1" applyProtection="1">
      <alignment horizontal="justify" vertical="top" wrapText="1"/>
      <protection locked="0"/>
    </xf>
    <xf numFmtId="0" fontId="29" fillId="8" borderId="29" xfId="0" applyFont="1" applyFill="1" applyBorder="1" applyAlignment="1" applyProtection="1">
      <alignment horizontal="justify" vertical="top" wrapText="1"/>
      <protection locked="0"/>
    </xf>
    <xf numFmtId="0" fontId="29" fillId="8" borderId="30" xfId="0" applyFont="1" applyFill="1" applyBorder="1" applyAlignment="1" applyProtection="1">
      <alignment horizontal="justify" vertical="top" wrapText="1"/>
      <protection locked="0"/>
    </xf>
    <xf numFmtId="0" fontId="29" fillId="8" borderId="0" xfId="0" applyFont="1" applyFill="1" applyBorder="1" applyAlignment="1" applyProtection="1">
      <alignment horizontal="justify" vertical="top" wrapText="1"/>
      <protection locked="0"/>
    </xf>
    <xf numFmtId="0" fontId="29" fillId="8" borderId="31" xfId="0" applyFont="1" applyFill="1" applyBorder="1" applyAlignment="1" applyProtection="1">
      <alignment horizontal="justify" vertical="top" wrapText="1"/>
      <protection locked="0"/>
    </xf>
    <xf numFmtId="0" fontId="29" fillId="8" borderId="11" xfId="0" applyFont="1" applyFill="1" applyBorder="1" applyAlignment="1" applyProtection="1">
      <alignment horizontal="justify" vertical="top" wrapText="1"/>
      <protection locked="0"/>
    </xf>
    <xf numFmtId="0" fontId="29" fillId="8" borderId="12" xfId="0" applyFont="1" applyFill="1" applyBorder="1" applyAlignment="1" applyProtection="1">
      <alignment horizontal="justify" vertical="top" wrapText="1"/>
      <protection locked="0"/>
    </xf>
    <xf numFmtId="0" fontId="29" fillId="8" borderId="32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Alignment="1" applyProtection="1">
      <alignment horizontal="left" wrapText="1"/>
      <protection hidden="1"/>
    </xf>
    <xf numFmtId="0" fontId="10" fillId="0" borderId="10" xfId="0" applyFont="1" applyFill="1" applyBorder="1" applyAlignment="1" applyProtection="1">
      <alignment horizontal="left" vertical="center"/>
      <protection hidden="1"/>
    </xf>
    <xf numFmtId="0" fontId="44" fillId="38" borderId="33" xfId="0" applyFont="1" applyFill="1" applyBorder="1" applyAlignment="1" applyProtection="1">
      <alignment horizontal="center"/>
      <protection hidden="1"/>
    </xf>
    <xf numFmtId="0" fontId="44" fillId="38" borderId="14" xfId="0" applyFont="1" applyFill="1" applyBorder="1" applyAlignment="1" applyProtection="1">
      <alignment horizontal="center"/>
      <protection hidden="1"/>
    </xf>
    <xf numFmtId="0" fontId="44" fillId="38" borderId="15" xfId="0" applyFont="1" applyFill="1" applyBorder="1" applyAlignment="1" applyProtection="1">
      <alignment horizontal="center"/>
      <protection hidden="1"/>
    </xf>
    <xf numFmtId="0" fontId="39" fillId="0" borderId="10" xfId="0" applyFont="1" applyBorder="1" applyAlignment="1" applyProtection="1">
      <alignment horizontal="left" vertical="center"/>
      <protection hidden="1" locked="0"/>
    </xf>
    <xf numFmtId="0" fontId="39" fillId="8" borderId="1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68" fillId="0" borderId="0" xfId="0" applyFont="1" applyFill="1" applyBorder="1" applyAlignment="1" applyProtection="1">
      <alignment horizontal="justify" vertical="top" wrapText="1"/>
      <protection hidden="1"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29" fillId="0" borderId="20" xfId="0" applyFont="1" applyBorder="1" applyAlignment="1" applyProtection="1">
      <alignment horizontal="center" vertical="center"/>
      <protection hidden="1"/>
    </xf>
    <xf numFmtId="0" fontId="29" fillId="0" borderId="21" xfId="0" applyFont="1" applyBorder="1" applyAlignment="1" applyProtection="1">
      <alignment horizontal="center" vertical="center"/>
      <protection hidden="1"/>
    </xf>
    <xf numFmtId="0" fontId="29" fillId="0" borderId="22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left" wrapText="1"/>
      <protection hidden="1"/>
    </xf>
    <xf numFmtId="0" fontId="69" fillId="0" borderId="0" xfId="0" applyFont="1" applyFill="1" applyBorder="1" applyAlignment="1" applyProtection="1">
      <alignment horizontal="center"/>
      <protection hidden="1"/>
    </xf>
    <xf numFmtId="0" fontId="40" fillId="8" borderId="21" xfId="0" applyFont="1" applyFill="1" applyBorder="1" applyAlignment="1" applyProtection="1">
      <alignment horizontal="center" vertical="center" wrapText="1"/>
      <protection locked="0"/>
    </xf>
    <xf numFmtId="0" fontId="40" fillId="8" borderId="34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justify" vertical="top" wrapText="1"/>
      <protection locked="0"/>
    </xf>
    <xf numFmtId="0" fontId="44" fillId="38" borderId="10" xfId="0" applyFont="1" applyFill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0" borderId="28" xfId="0" applyFont="1" applyBorder="1" applyAlignment="1" applyProtection="1">
      <alignment horizontal="left"/>
      <protection hidden="1"/>
    </xf>
    <xf numFmtId="0" fontId="10" fillId="34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73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Border="1" applyAlignment="1" applyProtection="1">
      <alignment horizontal="center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10" fillId="36" borderId="10" xfId="0" applyFont="1" applyFill="1" applyBorder="1" applyAlignment="1" applyProtection="1">
      <alignment horizontal="center" vertical="center"/>
      <protection hidden="1"/>
    </xf>
    <xf numFmtId="0" fontId="40" fillId="38" borderId="10" xfId="0" applyFon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left" vertical="center" wrapText="1"/>
      <protection hidden="1"/>
    </xf>
    <xf numFmtId="0" fontId="40" fillId="0" borderId="35" xfId="0" applyFont="1" applyBorder="1" applyAlignment="1" applyProtection="1">
      <alignment horizontal="center" vertical="center"/>
      <protection hidden="1"/>
    </xf>
    <xf numFmtId="0" fontId="40" fillId="0" borderId="25" xfId="0" applyFont="1" applyBorder="1" applyAlignment="1" applyProtection="1">
      <alignment horizontal="center" vertical="center"/>
      <protection hidden="1"/>
    </xf>
    <xf numFmtId="0" fontId="40" fillId="0" borderId="26" xfId="0" applyFont="1" applyBorder="1" applyAlignment="1" applyProtection="1">
      <alignment horizontal="center" vertical="center"/>
      <protection hidden="1"/>
    </xf>
    <xf numFmtId="0" fontId="66" fillId="0" borderId="10" xfId="0" applyFont="1" applyBorder="1" applyAlignment="1" applyProtection="1">
      <alignment horizontal="justify" vertical="center" wrapText="1"/>
      <protection hidden="1"/>
    </xf>
    <xf numFmtId="173" fontId="0" fillId="34" borderId="10" xfId="0" applyNumberFormat="1" applyFill="1" applyBorder="1" applyAlignment="1">
      <alignment horizontal="center" vertical="center"/>
    </xf>
    <xf numFmtId="0" fontId="10" fillId="8" borderId="10" xfId="0" applyFont="1" applyFill="1" applyBorder="1" applyAlignment="1" applyProtection="1">
      <alignment horizontal="center" vertical="center" wrapText="1"/>
      <protection hidden="1"/>
    </xf>
    <xf numFmtId="0" fontId="29" fillId="0" borderId="10" xfId="0" applyFont="1" applyFill="1" applyBorder="1" applyAlignment="1" applyProtection="1">
      <alignment horizontal="center" vertical="top" wrapText="1"/>
      <protection locked="0"/>
    </xf>
    <xf numFmtId="173" fontId="0" fillId="35" borderId="10" xfId="0" applyNumberFormat="1" applyFill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/>
      <protection hidden="1"/>
    </xf>
    <xf numFmtId="0" fontId="10" fillId="8" borderId="10" xfId="0" applyFont="1" applyFill="1" applyBorder="1" applyAlignment="1" applyProtection="1">
      <alignment horizontal="center" vertical="center"/>
      <protection hidden="1"/>
    </xf>
    <xf numFmtId="172" fontId="29" fillId="0" borderId="33" xfId="49" applyNumberFormat="1" applyFont="1" applyBorder="1" applyAlignment="1" applyProtection="1">
      <alignment horizontal="center"/>
      <protection hidden="1"/>
    </xf>
    <xf numFmtId="172" fontId="29" fillId="0" borderId="15" xfId="49" applyNumberFormat="1" applyFont="1" applyBorder="1" applyAlignment="1" applyProtection="1">
      <alignment horizontal="center"/>
      <protection hidden="1"/>
    </xf>
    <xf numFmtId="0" fontId="10" fillId="8" borderId="10" xfId="0" applyFont="1" applyFill="1" applyBorder="1" applyAlignment="1" applyProtection="1">
      <alignment horizontal="left"/>
      <protection hidden="1"/>
    </xf>
    <xf numFmtId="0" fontId="33" fillId="0" borderId="0" xfId="0" applyFont="1" applyAlignment="1" applyProtection="1">
      <alignment horizontal="left" vertical="center" wrapText="1"/>
      <protection hidden="1"/>
    </xf>
    <xf numFmtId="0" fontId="64" fillId="14" borderId="25" xfId="0" applyFont="1" applyFill="1" applyBorder="1" applyAlignment="1">
      <alignment horizontal="center"/>
    </xf>
    <xf numFmtId="0" fontId="64" fillId="14" borderId="2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9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rgb="FF92D05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2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6"/>
  <sheetViews>
    <sheetView showGridLines="0" view="pageLayout" workbookViewId="0" topLeftCell="A1">
      <selection activeCell="C37" sqref="C37:C40"/>
    </sheetView>
  </sheetViews>
  <sheetFormatPr defaultColWidth="11.421875" defaultRowHeight="13.5" customHeight="1"/>
  <cols>
    <col min="1" max="1" width="28.140625" style="6" customWidth="1"/>
    <col min="2" max="2" width="34.28125" style="6" customWidth="1"/>
    <col min="3" max="3" width="27.7109375" style="6" customWidth="1"/>
    <col min="4" max="4" width="22.57421875" style="6" customWidth="1"/>
    <col min="5" max="5" width="21.421875" style="6" customWidth="1"/>
    <col min="6" max="6" width="23.421875" style="6" customWidth="1"/>
    <col min="7" max="7" width="11.421875" style="6" customWidth="1"/>
    <col min="8" max="8" width="16.8515625" style="6" bestFit="1" customWidth="1"/>
    <col min="9" max="9" width="16.28125" style="6" hidden="1" customWidth="1"/>
    <col min="10" max="10" width="18.28125" style="6" hidden="1" customWidth="1"/>
    <col min="11" max="11" width="20.28125" style="6" hidden="1" customWidth="1"/>
    <col min="12" max="12" width="21.140625" style="6" hidden="1" customWidth="1"/>
    <col min="13" max="13" width="18.00390625" style="6" hidden="1" customWidth="1"/>
    <col min="14" max="14" width="38.7109375" style="6" hidden="1" customWidth="1"/>
    <col min="15" max="15" width="11.421875" style="6" customWidth="1"/>
    <col min="16" max="16" width="11.421875" style="97" customWidth="1"/>
    <col min="17" max="24" width="11.421875" style="6" customWidth="1"/>
    <col min="25" max="25" width="11.421875" style="44" customWidth="1"/>
    <col min="26" max="16384" width="11.421875" style="6" customWidth="1"/>
  </cols>
  <sheetData>
    <row r="1" spans="1:3" ht="16.5" customHeight="1">
      <c r="A1" s="133"/>
      <c r="B1" s="131" t="s">
        <v>146</v>
      </c>
      <c r="C1" s="131"/>
    </row>
    <row r="2" spans="1:5" ht="17.25" customHeight="1">
      <c r="A2" s="133"/>
      <c r="B2" s="131" t="s">
        <v>74</v>
      </c>
      <c r="C2" s="131"/>
      <c r="D2" s="7" t="s">
        <v>94</v>
      </c>
      <c r="E2" s="14"/>
    </row>
    <row r="3" spans="1:5" ht="17.25" customHeight="1">
      <c r="A3" s="134"/>
      <c r="B3" s="132"/>
      <c r="C3" s="132"/>
      <c r="D3" s="7"/>
      <c r="E3" s="15"/>
    </row>
    <row r="4" spans="1:3" ht="18.75" customHeight="1">
      <c r="A4" s="155" t="s">
        <v>145</v>
      </c>
      <c r="B4" s="155"/>
      <c r="C4" s="155"/>
    </row>
    <row r="5" spans="1:5" ht="13.5" customHeight="1">
      <c r="A5" s="16"/>
      <c r="B5" s="11"/>
      <c r="E5" s="8" t="s">
        <v>85</v>
      </c>
    </row>
    <row r="6" spans="1:25" ht="17.25" customHeight="1">
      <c r="A6" s="84" t="s">
        <v>143</v>
      </c>
      <c r="B6" s="137"/>
      <c r="C6" s="138"/>
      <c r="D6" s="17"/>
      <c r="E6" s="73" t="s">
        <v>84</v>
      </c>
      <c r="F6" s="8" t="s">
        <v>19</v>
      </c>
      <c r="G6" s="8"/>
      <c r="Y6" s="44" t="s">
        <v>19</v>
      </c>
    </row>
    <row r="7" spans="1:25" ht="17.25" customHeight="1">
      <c r="A7" s="85" t="s">
        <v>0</v>
      </c>
      <c r="B7" s="137"/>
      <c r="C7" s="138"/>
      <c r="D7" s="17"/>
      <c r="E7" s="73" t="s">
        <v>121</v>
      </c>
      <c r="F7" s="8" t="s">
        <v>20</v>
      </c>
      <c r="G7" s="8"/>
      <c r="Y7" s="44" t="s">
        <v>20</v>
      </c>
    </row>
    <row r="8" spans="1:25" ht="17.25" customHeight="1">
      <c r="A8" s="85" t="s">
        <v>61</v>
      </c>
      <c r="B8" s="137"/>
      <c r="C8" s="138"/>
      <c r="D8" s="17"/>
      <c r="E8" s="15"/>
      <c r="F8" s="8" t="s">
        <v>21</v>
      </c>
      <c r="G8" s="8"/>
      <c r="Y8" s="44" t="s">
        <v>21</v>
      </c>
    </row>
    <row r="9" spans="1:25" ht="17.25" customHeight="1">
      <c r="A9" s="85" t="s">
        <v>95</v>
      </c>
      <c r="B9" s="137"/>
      <c r="C9" s="138"/>
      <c r="D9" s="18"/>
      <c r="E9" s="15"/>
      <c r="F9" s="8" t="s">
        <v>22</v>
      </c>
      <c r="G9" s="8"/>
      <c r="Y9" s="44" t="s">
        <v>22</v>
      </c>
    </row>
    <row r="10" spans="1:25" ht="17.25" customHeight="1">
      <c r="A10" s="85" t="s">
        <v>18</v>
      </c>
      <c r="B10" s="137"/>
      <c r="C10" s="138"/>
      <c r="D10" s="19"/>
      <c r="E10" s="15"/>
      <c r="F10" s="8" t="s">
        <v>122</v>
      </c>
      <c r="G10" s="8"/>
      <c r="Y10" s="44" t="s">
        <v>127</v>
      </c>
    </row>
    <row r="11" spans="1:7" ht="24.75" customHeight="1">
      <c r="A11" s="20"/>
      <c r="B11" s="21"/>
      <c r="C11" s="17"/>
      <c r="D11" s="19"/>
      <c r="E11" s="15"/>
      <c r="G11" s="8"/>
    </row>
    <row r="12" spans="1:7" ht="15">
      <c r="A12" s="42" t="s">
        <v>82</v>
      </c>
      <c r="B12" s="154" t="s">
        <v>121</v>
      </c>
      <c r="C12" s="154"/>
      <c r="D12" s="11"/>
      <c r="G12" s="8"/>
    </row>
    <row r="13" spans="1:7" ht="27.75" customHeight="1" hidden="1">
      <c r="A13" s="20"/>
      <c r="D13" s="11"/>
      <c r="G13" s="8"/>
    </row>
    <row r="14" spans="1:3" ht="13.5" customHeight="1" hidden="1">
      <c r="A14" s="156"/>
      <c r="B14" s="156"/>
      <c r="C14" s="156"/>
    </row>
    <row r="15" spans="1:25" ht="13.5" customHeight="1" hidden="1">
      <c r="A15" s="75"/>
      <c r="B15" s="75"/>
      <c r="C15" s="75"/>
      <c r="Y15" s="44" t="s">
        <v>58</v>
      </c>
    </row>
    <row r="16" spans="1:25" ht="13.5" customHeight="1" hidden="1">
      <c r="A16" s="75"/>
      <c r="B16" s="75"/>
      <c r="C16" s="75"/>
      <c r="Y16" s="44" t="s">
        <v>56</v>
      </c>
    </row>
    <row r="17" spans="1:25" ht="13.5" customHeight="1" hidden="1">
      <c r="A17" s="75"/>
      <c r="B17" s="75"/>
      <c r="C17" s="75"/>
      <c r="Y17" s="44" t="s">
        <v>57</v>
      </c>
    </row>
    <row r="18" spans="1:25" ht="13.5" customHeight="1" hidden="1">
      <c r="A18" s="75"/>
      <c r="B18" s="75"/>
      <c r="C18" s="75"/>
      <c r="Y18" s="44" t="s">
        <v>64</v>
      </c>
    </row>
    <row r="19" spans="1:25" ht="13.5" customHeight="1" hidden="1">
      <c r="A19" s="75"/>
      <c r="B19" s="75"/>
      <c r="C19" s="75"/>
      <c r="Y19" s="44" t="s">
        <v>65</v>
      </c>
    </row>
    <row r="20" spans="1:3" ht="13.5" customHeight="1" hidden="1">
      <c r="A20" s="75"/>
      <c r="B20" s="75"/>
      <c r="C20" s="75"/>
    </row>
    <row r="21" spans="1:3" ht="13.5" customHeight="1" hidden="1">
      <c r="A21" s="75"/>
      <c r="B21" s="75"/>
      <c r="C21" s="75"/>
    </row>
    <row r="22" spans="1:3" ht="13.5" customHeight="1" hidden="1">
      <c r="A22" s="75"/>
      <c r="B22" s="75"/>
      <c r="C22" s="75"/>
    </row>
    <row r="23" spans="1:25" ht="13.5" customHeight="1" hidden="1">
      <c r="A23" s="75"/>
      <c r="B23" s="75"/>
      <c r="C23" s="75"/>
      <c r="Y23" s="44" t="s">
        <v>90</v>
      </c>
    </row>
    <row r="24" spans="1:25" ht="13.5" customHeight="1" hidden="1">
      <c r="A24" s="75"/>
      <c r="B24" s="75"/>
      <c r="C24" s="75"/>
      <c r="Y24" s="44" t="s">
        <v>66</v>
      </c>
    </row>
    <row r="25" spans="1:25" ht="34.5" customHeight="1" hidden="1">
      <c r="A25" s="75"/>
      <c r="B25" s="75"/>
      <c r="C25" s="75"/>
      <c r="Y25" s="44" t="s">
        <v>67</v>
      </c>
    </row>
    <row r="26" spans="1:25" ht="17.25" customHeight="1" thickBot="1">
      <c r="A26" s="23"/>
      <c r="B26" s="24"/>
      <c r="C26" s="24"/>
      <c r="I26" s="53" t="s">
        <v>106</v>
      </c>
      <c r="J26" s="54" t="s">
        <v>107</v>
      </c>
      <c r="K26" s="53" t="s">
        <v>108</v>
      </c>
      <c r="L26" s="53" t="s">
        <v>109</v>
      </c>
      <c r="M26" s="53" t="s">
        <v>110</v>
      </c>
      <c r="N26" s="55" t="s">
        <v>111</v>
      </c>
      <c r="Y26" s="44" t="s">
        <v>68</v>
      </c>
    </row>
    <row r="27" spans="1:25" ht="18" customHeight="1" thickBot="1">
      <c r="A27" s="151" t="s">
        <v>124</v>
      </c>
      <c r="B27" s="152"/>
      <c r="C27" s="152"/>
      <c r="D27" s="152"/>
      <c r="E27" s="153"/>
      <c r="G27" s="8"/>
      <c r="I27" s="180" t="s">
        <v>112</v>
      </c>
      <c r="J27" s="181"/>
      <c r="K27" s="181"/>
      <c r="L27" s="181"/>
      <c r="M27" s="181"/>
      <c r="N27" s="182"/>
      <c r="Y27" s="44" t="s">
        <v>86</v>
      </c>
    </row>
    <row r="28" spans="1:25" ht="13.5" customHeight="1">
      <c r="A28" s="169" t="s">
        <v>23</v>
      </c>
      <c r="B28" s="169"/>
      <c r="G28" s="8"/>
      <c r="I28" s="56">
        <v>0</v>
      </c>
      <c r="J28" s="173" t="s">
        <v>113</v>
      </c>
      <c r="K28" s="171">
        <v>1</v>
      </c>
      <c r="L28" s="86" t="s">
        <v>114</v>
      </c>
      <c r="M28" s="183" t="s">
        <v>115</v>
      </c>
      <c r="N28" s="184">
        <v>0.025</v>
      </c>
      <c r="Y28" s="44" t="s">
        <v>69</v>
      </c>
    </row>
    <row r="29" spans="5:14" ht="13.5" customHeight="1" thickBot="1">
      <c r="E29" s="12"/>
      <c r="G29" s="8"/>
      <c r="I29" s="56">
        <v>1</v>
      </c>
      <c r="J29" s="173"/>
      <c r="K29" s="171"/>
      <c r="L29" s="87"/>
      <c r="M29" s="183"/>
      <c r="N29" s="184"/>
    </row>
    <row r="30" spans="1:14" ht="25.5" customHeight="1">
      <c r="A30" s="108" t="s">
        <v>6</v>
      </c>
      <c r="B30" s="78" t="s">
        <v>1</v>
      </c>
      <c r="C30" s="103"/>
      <c r="D30" s="103"/>
      <c r="E30" s="59"/>
      <c r="G30" s="8"/>
      <c r="I30" s="56">
        <v>2</v>
      </c>
      <c r="J30" s="173"/>
      <c r="K30" s="171"/>
      <c r="L30" s="87"/>
      <c r="M30" s="183"/>
      <c r="N30" s="184"/>
    </row>
    <row r="31" spans="1:25" ht="13.5" customHeight="1" thickBot="1">
      <c r="A31" s="65" t="s">
        <v>21</v>
      </c>
      <c r="B31" s="129"/>
      <c r="C31" s="104"/>
      <c r="D31" s="29"/>
      <c r="E31" s="43"/>
      <c r="G31" s="8"/>
      <c r="I31" s="56">
        <v>3</v>
      </c>
      <c r="J31" s="173"/>
      <c r="K31" s="171"/>
      <c r="L31" s="87"/>
      <c r="M31" s="183"/>
      <c r="N31" s="184"/>
      <c r="Y31" s="44" t="s">
        <v>45</v>
      </c>
    </row>
    <row r="32" spans="1:25" ht="21.75" customHeight="1">
      <c r="A32" s="28"/>
      <c r="B32" s="29"/>
      <c r="C32" s="64"/>
      <c r="D32" s="27"/>
      <c r="E32" s="30"/>
      <c r="G32" s="8"/>
      <c r="I32" s="56">
        <v>4</v>
      </c>
      <c r="J32" s="173"/>
      <c r="K32" s="171"/>
      <c r="L32" s="87"/>
      <c r="M32" s="183"/>
      <c r="N32" s="184"/>
      <c r="Y32" s="44" t="s">
        <v>49</v>
      </c>
    </row>
    <row r="33" spans="1:25" ht="19.5" customHeight="1">
      <c r="A33" s="12"/>
      <c r="B33" s="12"/>
      <c r="D33" s="27"/>
      <c r="E33" s="26"/>
      <c r="F33" s="97"/>
      <c r="G33" s="8"/>
      <c r="I33" s="56">
        <v>5</v>
      </c>
      <c r="J33" s="173"/>
      <c r="K33" s="171"/>
      <c r="L33" s="88"/>
      <c r="M33" s="183"/>
      <c r="N33" s="184"/>
      <c r="O33" s="8"/>
      <c r="Q33" s="8"/>
      <c r="R33" s="8"/>
      <c r="S33" s="8"/>
      <c r="T33" s="8"/>
      <c r="Y33" s="44" t="s">
        <v>40</v>
      </c>
    </row>
    <row r="34" spans="1:20" ht="11.25" customHeight="1">
      <c r="A34" s="107" t="s">
        <v>128</v>
      </c>
      <c r="B34" s="12"/>
      <c r="C34" s="12"/>
      <c r="D34" s="12"/>
      <c r="F34" s="8"/>
      <c r="G34" s="8"/>
      <c r="I34" s="57">
        <v>6</v>
      </c>
      <c r="J34" s="173" t="s">
        <v>116</v>
      </c>
      <c r="K34" s="171">
        <v>2</v>
      </c>
      <c r="L34" s="89" t="s">
        <v>117</v>
      </c>
      <c r="M34" s="183"/>
      <c r="N34" s="172">
        <v>0.016</v>
      </c>
      <c r="O34" s="8"/>
      <c r="Q34" s="8"/>
      <c r="R34" s="8"/>
      <c r="S34" s="8"/>
      <c r="T34" s="8"/>
    </row>
    <row r="35" spans="1:25" ht="29.25" customHeight="1">
      <c r="A35" s="96" t="s">
        <v>26</v>
      </c>
      <c r="B35" s="139" t="s">
        <v>27</v>
      </c>
      <c r="C35" s="139"/>
      <c r="D35" s="139"/>
      <c r="E35" s="31"/>
      <c r="I35" s="57">
        <v>7</v>
      </c>
      <c r="J35" s="173"/>
      <c r="K35" s="171"/>
      <c r="L35" s="90"/>
      <c r="M35" s="183"/>
      <c r="N35" s="172"/>
      <c r="O35" s="8"/>
      <c r="Q35" s="8"/>
      <c r="R35" s="8"/>
      <c r="S35" s="8"/>
      <c r="T35" s="8"/>
      <c r="Y35" s="6" t="s">
        <v>84</v>
      </c>
    </row>
    <row r="36" spans="1:25" ht="25.5" customHeight="1">
      <c r="A36" s="32" t="s">
        <v>28</v>
      </c>
      <c r="B36" s="32" t="s">
        <v>101</v>
      </c>
      <c r="C36" s="51" t="s">
        <v>102</v>
      </c>
      <c r="D36" s="32" t="s">
        <v>103</v>
      </c>
      <c r="I36" s="57">
        <v>8</v>
      </c>
      <c r="J36" s="173"/>
      <c r="K36" s="171"/>
      <c r="L36" s="90"/>
      <c r="M36" s="183"/>
      <c r="N36" s="172"/>
      <c r="O36" s="8"/>
      <c r="Q36" s="8"/>
      <c r="R36" s="8"/>
      <c r="S36" s="8"/>
      <c r="T36" s="8"/>
      <c r="Y36" s="6" t="s">
        <v>85</v>
      </c>
    </row>
    <row r="37" spans="1:25" ht="13.5" customHeight="1">
      <c r="A37" s="34" t="s">
        <v>19</v>
      </c>
      <c r="B37" s="159" t="s">
        <v>129</v>
      </c>
      <c r="C37" s="159" t="s">
        <v>130</v>
      </c>
      <c r="D37" s="159" t="s">
        <v>131</v>
      </c>
      <c r="I37" s="57">
        <v>9</v>
      </c>
      <c r="J37" s="173"/>
      <c r="K37" s="171"/>
      <c r="L37" s="90"/>
      <c r="M37" s="183"/>
      <c r="N37" s="172"/>
      <c r="O37" s="8"/>
      <c r="Q37" s="8"/>
      <c r="R37" s="8"/>
      <c r="S37" s="8"/>
      <c r="T37" s="8"/>
      <c r="Y37" s="6" t="s">
        <v>83</v>
      </c>
    </row>
    <row r="38" spans="1:20" ht="13.5" customHeight="1">
      <c r="A38" s="34" t="s">
        <v>20</v>
      </c>
      <c r="B38" s="160"/>
      <c r="C38" s="160"/>
      <c r="D38" s="160"/>
      <c r="I38" s="57">
        <v>10</v>
      </c>
      <c r="J38" s="173"/>
      <c r="K38" s="171"/>
      <c r="L38" s="91"/>
      <c r="M38" s="183"/>
      <c r="N38" s="172"/>
      <c r="O38" s="8"/>
      <c r="Q38" s="8"/>
      <c r="R38" s="8"/>
      <c r="S38" s="8"/>
      <c r="T38" s="8"/>
    </row>
    <row r="39" spans="1:25" ht="13.5" customHeight="1">
      <c r="A39" s="34" t="s">
        <v>21</v>
      </c>
      <c r="B39" s="160"/>
      <c r="C39" s="160"/>
      <c r="D39" s="160"/>
      <c r="I39" s="58">
        <v>11</v>
      </c>
      <c r="J39" s="173" t="s">
        <v>118</v>
      </c>
      <c r="K39" s="171">
        <v>3</v>
      </c>
      <c r="L39" s="92" t="s">
        <v>119</v>
      </c>
      <c r="M39" s="183"/>
      <c r="N39" s="187">
        <v>0.007</v>
      </c>
      <c r="O39" s="8"/>
      <c r="Q39" s="8"/>
      <c r="R39" s="8"/>
      <c r="S39" s="8"/>
      <c r="T39" s="8"/>
      <c r="Y39" s="105" t="s">
        <v>58</v>
      </c>
    </row>
    <row r="40" spans="1:25" ht="13.5" customHeight="1">
      <c r="A40" s="34" t="s">
        <v>22</v>
      </c>
      <c r="B40" s="161"/>
      <c r="C40" s="161"/>
      <c r="D40" s="161"/>
      <c r="E40" s="12"/>
      <c r="I40" s="58">
        <v>12</v>
      </c>
      <c r="J40" s="173"/>
      <c r="K40" s="171"/>
      <c r="L40" s="93"/>
      <c r="M40" s="183"/>
      <c r="N40" s="187"/>
      <c r="O40" s="8"/>
      <c r="Q40" s="8"/>
      <c r="R40" s="8"/>
      <c r="S40" s="8"/>
      <c r="T40" s="8"/>
      <c r="Y40" s="105" t="s">
        <v>56</v>
      </c>
    </row>
    <row r="41" spans="1:25" ht="13.5" customHeight="1">
      <c r="A41" s="34"/>
      <c r="B41" s="95"/>
      <c r="C41" s="95"/>
      <c r="D41" s="95"/>
      <c r="E41" s="12"/>
      <c r="I41" s="58"/>
      <c r="J41" s="173"/>
      <c r="K41" s="171"/>
      <c r="L41" s="93"/>
      <c r="M41" s="183"/>
      <c r="N41" s="187"/>
      <c r="O41" s="8"/>
      <c r="Q41" s="8"/>
      <c r="R41" s="8"/>
      <c r="S41" s="8"/>
      <c r="T41" s="8"/>
      <c r="Y41" s="105" t="s">
        <v>123</v>
      </c>
    </row>
    <row r="42" spans="1:25" ht="26.25" customHeight="1">
      <c r="A42" s="60" t="s">
        <v>132</v>
      </c>
      <c r="B42" s="60" t="s">
        <v>60</v>
      </c>
      <c r="C42" s="60" t="s">
        <v>75</v>
      </c>
      <c r="D42" s="60" t="s">
        <v>76</v>
      </c>
      <c r="I42" s="58">
        <v>15</v>
      </c>
      <c r="J42" s="173"/>
      <c r="K42" s="171"/>
      <c r="L42" s="94"/>
      <c r="M42" s="183"/>
      <c r="N42" s="187"/>
      <c r="O42" s="8"/>
      <c r="Q42" s="8"/>
      <c r="R42" s="8"/>
      <c r="S42" s="8"/>
      <c r="T42" s="8"/>
      <c r="Y42" s="105" t="s">
        <v>57</v>
      </c>
    </row>
    <row r="43" spans="1:25" ht="21" customHeight="1">
      <c r="A43" s="63"/>
      <c r="B43" s="63"/>
      <c r="C43" s="63"/>
      <c r="D43" s="63"/>
      <c r="J43" s="8"/>
      <c r="K43" s="8" t="s">
        <v>40</v>
      </c>
      <c r="L43" s="8"/>
      <c r="M43" s="8"/>
      <c r="N43" s="8"/>
      <c r="O43" s="8"/>
      <c r="Q43" s="8"/>
      <c r="R43" s="8"/>
      <c r="S43" s="8"/>
      <c r="T43" s="8"/>
      <c r="Y43" s="105" t="s">
        <v>65</v>
      </c>
    </row>
    <row r="44" spans="1:25" ht="15.75" customHeight="1">
      <c r="A44" s="61">
        <f>IF(A43="Fiscales",3,IF(A43="Penales",2,IF(A43="Disciplinarios",1,IF(A43="Administrativos",0,IF(A43="No se auditó la materia",0,0)))))</f>
        <v>0</v>
      </c>
      <c r="B44" s="62">
        <f>IF(B43="Sin reservas",1,IF(B43="Incumplimiento Material con reserva",2,IF(B43="Incumplimiento Material adversa",4,IF(B43="Limitación en el alcance con reserva",3,IF(B43="Limitación en el alcance - Abstención de concepto",4,IF(B43="No hubo auditoría",0,0))))))</f>
        <v>0</v>
      </c>
      <c r="C44" s="62">
        <f>IF(C43="Alto",3,IF(C43="Medio",2,IF(C43="Bajo",1,0)))</f>
        <v>0</v>
      </c>
      <c r="D44" s="62">
        <f>IF(D43="Inadecuado o inexistente",3,IF(D43="Parcialmente adecuado",2,IF(D43="Adecuado",1,0)))</f>
        <v>0</v>
      </c>
      <c r="J44" s="8"/>
      <c r="K44" s="8" t="s">
        <v>49</v>
      </c>
      <c r="L44" s="8"/>
      <c r="M44" s="8"/>
      <c r="N44" s="34" t="s">
        <v>19</v>
      </c>
      <c r="O44" s="8"/>
      <c r="Q44" s="8"/>
      <c r="R44" s="8"/>
      <c r="S44" s="8"/>
      <c r="T44" s="8"/>
      <c r="Y44" s="105" t="s">
        <v>64</v>
      </c>
    </row>
    <row r="45" spans="1:20" ht="12" customHeight="1">
      <c r="A45" s="52"/>
      <c r="B45" s="41"/>
      <c r="C45" s="41"/>
      <c r="D45" s="41"/>
      <c r="E45" s="12"/>
      <c r="J45" s="8"/>
      <c r="K45" s="8"/>
      <c r="L45" s="8"/>
      <c r="M45" s="8"/>
      <c r="N45" s="34" t="s">
        <v>20</v>
      </c>
      <c r="O45" s="8"/>
      <c r="Q45" s="8"/>
      <c r="R45" s="8"/>
      <c r="S45" s="8"/>
      <c r="T45" s="8"/>
    </row>
    <row r="46" spans="1:20" ht="14.25" customHeight="1">
      <c r="A46" s="60" t="s">
        <v>120</v>
      </c>
      <c r="B46" s="60" t="s">
        <v>126</v>
      </c>
      <c r="C46" s="67"/>
      <c r="D46" s="67"/>
      <c r="J46" s="8"/>
      <c r="K46" s="8"/>
      <c r="L46" s="8"/>
      <c r="M46" s="8"/>
      <c r="N46" s="34" t="s">
        <v>21</v>
      </c>
      <c r="O46" s="8"/>
      <c r="Q46" s="8"/>
      <c r="R46" s="8"/>
      <c r="S46" s="8"/>
      <c r="T46" s="8"/>
    </row>
    <row r="47" spans="1:20" ht="12.75" customHeight="1">
      <c r="A47" s="177">
        <f>SUM(A44:D44)</f>
        <v>0</v>
      </c>
      <c r="B47" s="170" t="str">
        <f>IF(ISERROR(A47),"SIN VALOR",IF(AND(A47&lt;6),D37,IF(AND(A47&gt;=6,A47&lt;11),C37,IF(AND(A47&gt;=11),B37))))</f>
        <v>Entre &gt;=2,08% y &lt;=3,0%</v>
      </c>
      <c r="C47" s="67"/>
      <c r="D47" s="100"/>
      <c r="E47" s="101"/>
      <c r="F47" s="102"/>
      <c r="J47" s="8"/>
      <c r="K47" s="8"/>
      <c r="L47" s="8"/>
      <c r="M47" s="8"/>
      <c r="N47" s="34" t="s">
        <v>22</v>
      </c>
      <c r="O47" s="8"/>
      <c r="Q47" s="8"/>
      <c r="R47" s="8"/>
      <c r="S47" s="8"/>
      <c r="T47" s="8"/>
    </row>
    <row r="48" spans="1:20" ht="12.75" customHeight="1">
      <c r="A48" s="177"/>
      <c r="B48" s="170"/>
      <c r="C48" s="67"/>
      <c r="D48" s="100"/>
      <c r="E48" s="101"/>
      <c r="F48" s="102"/>
      <c r="J48" s="8"/>
      <c r="K48" s="8"/>
      <c r="L48" s="8"/>
      <c r="M48" s="8"/>
      <c r="N48" s="8"/>
      <c r="O48" s="8"/>
      <c r="Q48" s="8"/>
      <c r="R48" s="8"/>
      <c r="S48" s="8"/>
      <c r="T48" s="8"/>
    </row>
    <row r="49" spans="1:25" ht="12.75" customHeight="1">
      <c r="A49" s="66"/>
      <c r="B49" s="68"/>
      <c r="C49" s="67"/>
      <c r="D49" s="67"/>
      <c r="E49" s="12"/>
      <c r="J49" s="8"/>
      <c r="K49" s="8"/>
      <c r="L49" s="8"/>
      <c r="M49" s="8"/>
      <c r="N49" s="8"/>
      <c r="O49" s="8"/>
      <c r="Q49" s="8"/>
      <c r="R49" s="8"/>
      <c r="S49" s="8"/>
      <c r="T49" s="8"/>
      <c r="Y49" s="106">
        <v>0.5</v>
      </c>
    </row>
    <row r="50" spans="1:25" ht="16.5" customHeight="1" thickBot="1">
      <c r="A50" s="69" t="s">
        <v>141</v>
      </c>
      <c r="B50" s="41"/>
      <c r="C50" s="41"/>
      <c r="D50" s="41"/>
      <c r="E50" s="12"/>
      <c r="J50" s="8"/>
      <c r="K50" s="8"/>
      <c r="L50" s="8"/>
      <c r="M50" s="8"/>
      <c r="N50" s="8"/>
      <c r="O50" s="8"/>
      <c r="Q50" s="8"/>
      <c r="R50" s="8"/>
      <c r="S50" s="8"/>
      <c r="T50" s="8"/>
      <c r="Y50" s="106">
        <v>0.75</v>
      </c>
    </row>
    <row r="51" spans="1:20" ht="18.75" customHeight="1">
      <c r="A51" s="140"/>
      <c r="B51" s="141"/>
      <c r="C51" s="141"/>
      <c r="D51" s="141"/>
      <c r="E51" s="142"/>
      <c r="J51" s="8"/>
      <c r="K51" s="8"/>
      <c r="L51" s="8" t="s">
        <v>83</v>
      </c>
      <c r="M51" s="8"/>
      <c r="N51" s="8"/>
      <c r="O51" s="8"/>
      <c r="Q51" s="8"/>
      <c r="R51" s="8"/>
      <c r="S51" s="8"/>
      <c r="T51" s="8"/>
    </row>
    <row r="52" spans="1:20" ht="13.5" customHeight="1">
      <c r="A52" s="143"/>
      <c r="B52" s="144"/>
      <c r="C52" s="144"/>
      <c r="D52" s="144"/>
      <c r="E52" s="145"/>
      <c r="F52" s="80"/>
      <c r="J52" s="8"/>
      <c r="K52" s="8"/>
      <c r="L52" s="8"/>
      <c r="M52" s="8"/>
      <c r="N52" s="8"/>
      <c r="O52" s="8"/>
      <c r="Q52" s="8"/>
      <c r="R52" s="8"/>
      <c r="S52" s="8"/>
      <c r="T52" s="8"/>
    </row>
    <row r="53" spans="1:20" ht="13.5" customHeight="1">
      <c r="A53" s="143"/>
      <c r="B53" s="144"/>
      <c r="C53" s="144"/>
      <c r="D53" s="144"/>
      <c r="E53" s="145"/>
      <c r="J53" s="8"/>
      <c r="K53" s="8"/>
      <c r="L53" s="8"/>
      <c r="M53" s="8"/>
      <c r="N53" s="8"/>
      <c r="O53" s="8"/>
      <c r="Q53" s="8"/>
      <c r="R53" s="8"/>
      <c r="S53" s="8"/>
      <c r="T53" s="8"/>
    </row>
    <row r="54" spans="1:20" ht="13.5" customHeight="1">
      <c r="A54" s="143"/>
      <c r="B54" s="144"/>
      <c r="C54" s="144"/>
      <c r="D54" s="144"/>
      <c r="E54" s="145"/>
      <c r="J54" s="8"/>
      <c r="K54" s="8"/>
      <c r="L54" s="8"/>
      <c r="M54" s="8"/>
      <c r="N54" s="8"/>
      <c r="O54" s="8"/>
      <c r="Q54" s="8"/>
      <c r="R54" s="8"/>
      <c r="S54" s="8"/>
      <c r="T54" s="8"/>
    </row>
    <row r="55" spans="1:20" ht="24.75" customHeight="1">
      <c r="A55" s="143"/>
      <c r="B55" s="144"/>
      <c r="C55" s="144"/>
      <c r="D55" s="144"/>
      <c r="E55" s="145"/>
      <c r="J55" s="8"/>
      <c r="K55" s="8"/>
      <c r="L55" s="8"/>
      <c r="M55" s="8"/>
      <c r="N55" s="8"/>
      <c r="O55" s="8"/>
      <c r="Q55" s="8"/>
      <c r="R55" s="8"/>
      <c r="S55" s="8"/>
      <c r="T55" s="8"/>
    </row>
    <row r="56" spans="1:5" ht="20.25" customHeight="1" thickBot="1">
      <c r="A56" s="146"/>
      <c r="B56" s="147"/>
      <c r="C56" s="147"/>
      <c r="D56" s="147"/>
      <c r="E56" s="148"/>
    </row>
    <row r="57" ht="25.5" customHeight="1"/>
    <row r="58" spans="1:5" ht="25.5" customHeight="1">
      <c r="A58" s="189" t="s">
        <v>9</v>
      </c>
      <c r="B58" s="189"/>
      <c r="C58" s="189"/>
      <c r="D58" s="189"/>
      <c r="E58" s="189"/>
    </row>
    <row r="59" ht="25.5" customHeight="1">
      <c r="A59" s="6" t="s">
        <v>2</v>
      </c>
    </row>
    <row r="60" spans="3:4" ht="25.5" customHeight="1" thickBot="1">
      <c r="C60" s="111"/>
      <c r="D60" s="111"/>
    </row>
    <row r="61" spans="1:4" ht="13.5" customHeight="1" thickBot="1">
      <c r="A61" s="25" t="s">
        <v>6</v>
      </c>
      <c r="B61" s="35" t="s">
        <v>3</v>
      </c>
      <c r="C61" s="36"/>
      <c r="D61" s="37" t="s">
        <v>4</v>
      </c>
    </row>
    <row r="62" spans="1:4" ht="13.5" customHeight="1" thickBot="1">
      <c r="A62" s="38" t="str">
        <f>+A40</f>
        <v>Gastos ejecutados</v>
      </c>
      <c r="B62" s="109"/>
      <c r="C62" s="190">
        <f>+B31*B62</f>
        <v>0</v>
      </c>
      <c r="D62" s="191"/>
    </row>
    <row r="64" spans="1:25" ht="13.5" customHeight="1">
      <c r="A64" s="192" t="s">
        <v>10</v>
      </c>
      <c r="B64" s="192"/>
      <c r="C64" s="192"/>
      <c r="D64" s="192"/>
      <c r="E64" s="192"/>
      <c r="Y64" s="99"/>
    </row>
    <row r="65" spans="1:25" ht="13.5" customHeight="1">
      <c r="A65" s="162" t="s">
        <v>24</v>
      </c>
      <c r="B65" s="162"/>
      <c r="C65" s="162"/>
      <c r="D65" s="162"/>
      <c r="E65" s="162"/>
      <c r="H65" s="111"/>
      <c r="Y65" s="99"/>
    </row>
    <row r="66" spans="8:25" ht="13.5" customHeight="1" thickBot="1">
      <c r="H66" s="119"/>
      <c r="Y66" s="99"/>
    </row>
    <row r="67" spans="1:25" ht="13.5" customHeight="1" thickBot="1">
      <c r="A67" s="25" t="s">
        <v>8</v>
      </c>
      <c r="B67" s="25" t="s">
        <v>11</v>
      </c>
      <c r="C67" s="12"/>
      <c r="Y67" s="99"/>
    </row>
    <row r="68" spans="1:25" ht="13.5" customHeight="1" thickBot="1">
      <c r="A68" s="39">
        <v>0.5</v>
      </c>
      <c r="B68" s="40">
        <f>+C62*A68</f>
        <v>0</v>
      </c>
      <c r="C68" s="12"/>
      <c r="Y68" s="99"/>
    </row>
    <row r="69" ht="13.5" customHeight="1">
      <c r="Y69" s="99"/>
    </row>
    <row r="70" spans="1:25" ht="13.5" customHeight="1">
      <c r="A70" s="193" t="s">
        <v>12</v>
      </c>
      <c r="B70" s="193"/>
      <c r="C70" s="193"/>
      <c r="D70" s="193"/>
      <c r="E70" s="193"/>
      <c r="Y70" s="99"/>
    </row>
    <row r="71" spans="1:25" ht="13.5" customHeight="1">
      <c r="A71" s="149" t="s">
        <v>13</v>
      </c>
      <c r="B71" s="149"/>
      <c r="C71" s="149"/>
      <c r="D71" s="149"/>
      <c r="E71" s="149"/>
      <c r="Y71" s="99"/>
    </row>
    <row r="72" ht="9.75" customHeight="1">
      <c r="Y72" s="99"/>
    </row>
    <row r="73" ht="26.25" customHeight="1" hidden="1">
      <c r="Y73" s="99" t="s">
        <v>89</v>
      </c>
    </row>
    <row r="74" spans="1:5" ht="25.5" customHeight="1">
      <c r="A74" s="150" t="s">
        <v>14</v>
      </c>
      <c r="B74" s="150"/>
      <c r="C74" s="150"/>
      <c r="D74" s="150"/>
      <c r="E74" s="150"/>
    </row>
    <row r="75" spans="1:25" ht="25.5" customHeight="1">
      <c r="A75" s="179" t="s">
        <v>15</v>
      </c>
      <c r="B75" s="179"/>
      <c r="C75" s="179"/>
      <c r="D75" s="179"/>
      <c r="E75" s="179"/>
      <c r="Y75" s="99" t="s">
        <v>77</v>
      </c>
    </row>
    <row r="76" spans="1:25" ht="12" customHeight="1">
      <c r="A76" s="12"/>
      <c r="B76" s="12"/>
      <c r="C76" s="12"/>
      <c r="D76" s="12"/>
      <c r="E76" s="12"/>
      <c r="Y76" s="99" t="s">
        <v>93</v>
      </c>
    </row>
    <row r="77" spans="1:25" s="12" customFormat="1" ht="24.75" customHeight="1">
      <c r="A77" s="32" t="s">
        <v>16</v>
      </c>
      <c r="B77" s="76" t="s">
        <v>17</v>
      </c>
      <c r="C77" s="83">
        <v>3</v>
      </c>
      <c r="F77" s="77" t="s">
        <v>77</v>
      </c>
      <c r="K77" s="13"/>
      <c r="P77" s="98"/>
      <c r="Y77" s="99" t="s">
        <v>70</v>
      </c>
    </row>
    <row r="78" spans="1:25" s="12" customFormat="1" ht="21.75" customHeight="1">
      <c r="A78" s="81">
        <f>IF(A68=50%,5%,3%)</f>
        <v>0.05</v>
      </c>
      <c r="B78" s="82">
        <f>+C62*A78</f>
        <v>0</v>
      </c>
      <c r="C78" s="83">
        <v>5</v>
      </c>
      <c r="F78" s="77" t="s">
        <v>93</v>
      </c>
      <c r="G78" s="13"/>
      <c r="H78" s="13"/>
      <c r="I78" s="13"/>
      <c r="J78" s="13"/>
      <c r="K78" s="13"/>
      <c r="P78" s="98"/>
      <c r="Y78" s="99" t="s">
        <v>78</v>
      </c>
    </row>
    <row r="79" spans="1:25" s="12" customFormat="1" ht="21.75" customHeight="1">
      <c r="A79" s="116"/>
      <c r="B79" s="117"/>
      <c r="C79" s="83"/>
      <c r="F79" s="77"/>
      <c r="G79" s="13"/>
      <c r="H79" s="13"/>
      <c r="I79" s="13"/>
      <c r="J79" s="13"/>
      <c r="K79" s="13"/>
      <c r="P79" s="98"/>
      <c r="Y79" s="99"/>
    </row>
    <row r="80" spans="1:25" ht="27" customHeight="1">
      <c r="A80" s="167" t="s">
        <v>125</v>
      </c>
      <c r="B80" s="167"/>
      <c r="C80" s="167"/>
      <c r="D80" s="167"/>
      <c r="E80" s="167"/>
      <c r="F80" s="9" t="s">
        <v>78</v>
      </c>
      <c r="G80" s="10"/>
      <c r="H80" s="11"/>
      <c r="I80" s="11"/>
      <c r="J80" s="11"/>
      <c r="K80" s="11"/>
      <c r="Y80" s="99" t="s">
        <v>91</v>
      </c>
    </row>
    <row r="81" spans="1:25" ht="29.25" customHeight="1">
      <c r="A81" s="135" t="s">
        <v>62</v>
      </c>
      <c r="B81" s="136" t="s">
        <v>63</v>
      </c>
      <c r="C81" s="136"/>
      <c r="D81" s="136"/>
      <c r="E81" s="136"/>
      <c r="F81" s="9" t="s">
        <v>91</v>
      </c>
      <c r="G81" s="10"/>
      <c r="H81" s="11"/>
      <c r="I81" s="11"/>
      <c r="J81" s="11"/>
      <c r="K81" s="11"/>
      <c r="Y81" s="99" t="s">
        <v>92</v>
      </c>
    </row>
    <row r="82" spans="1:25" ht="28.5" customHeight="1">
      <c r="A82" s="135"/>
      <c r="B82" s="136" t="s">
        <v>71</v>
      </c>
      <c r="C82" s="136"/>
      <c r="D82" s="136" t="s">
        <v>105</v>
      </c>
      <c r="E82" s="136"/>
      <c r="F82" s="9"/>
      <c r="G82" s="10"/>
      <c r="H82" s="11"/>
      <c r="I82" s="11"/>
      <c r="J82" s="11"/>
      <c r="K82" s="11"/>
      <c r="Y82" s="99" t="s">
        <v>79</v>
      </c>
    </row>
    <row r="83" spans="1:25" ht="36" customHeight="1">
      <c r="A83" s="135"/>
      <c r="B83" s="72" t="s">
        <v>104</v>
      </c>
      <c r="C83" s="112" t="s">
        <v>144</v>
      </c>
      <c r="D83" s="185" t="s">
        <v>72</v>
      </c>
      <c r="E83" s="185"/>
      <c r="F83" s="9" t="s">
        <v>92</v>
      </c>
      <c r="G83" s="10"/>
      <c r="H83" s="11"/>
      <c r="I83" s="11"/>
      <c r="J83" s="11"/>
      <c r="K83" s="11"/>
      <c r="Y83" s="99" t="s">
        <v>80</v>
      </c>
    </row>
    <row r="84" spans="1:25" ht="91.5" customHeight="1">
      <c r="A84" s="79"/>
      <c r="B84" s="130"/>
      <c r="C84" s="70"/>
      <c r="D84" s="168"/>
      <c r="E84" s="168"/>
      <c r="F84" s="9" t="s">
        <v>79</v>
      </c>
      <c r="G84" s="10"/>
      <c r="H84" s="11"/>
      <c r="I84" s="11"/>
      <c r="J84" s="11"/>
      <c r="K84" s="11"/>
      <c r="Y84" s="99" t="s">
        <v>81</v>
      </c>
    </row>
    <row r="85" spans="1:25" ht="86.25" customHeight="1">
      <c r="A85" s="79"/>
      <c r="B85" s="130"/>
      <c r="C85" s="70"/>
      <c r="D85" s="168"/>
      <c r="E85" s="168"/>
      <c r="F85" s="9" t="s">
        <v>80</v>
      </c>
      <c r="G85" s="8"/>
      <c r="Y85" s="99" t="s">
        <v>89</v>
      </c>
    </row>
    <row r="86" spans="1:7" ht="100.5" customHeight="1">
      <c r="A86" s="79"/>
      <c r="B86" s="130"/>
      <c r="C86" s="70"/>
      <c r="D86" s="168"/>
      <c r="E86" s="168"/>
      <c r="F86" s="9" t="s">
        <v>81</v>
      </c>
      <c r="G86" s="8"/>
    </row>
    <row r="87" spans="1:7" ht="123" customHeight="1">
      <c r="A87" s="79"/>
      <c r="B87" s="130"/>
      <c r="C87" s="70"/>
      <c r="D87" s="168"/>
      <c r="E87" s="168"/>
      <c r="F87" s="9" t="s">
        <v>89</v>
      </c>
      <c r="G87" s="8"/>
    </row>
    <row r="88" spans="1:5" ht="38.25" customHeight="1">
      <c r="A88" s="79"/>
      <c r="B88" s="110"/>
      <c r="C88" s="70"/>
      <c r="D88" s="186"/>
      <c r="E88" s="186"/>
    </row>
    <row r="89" spans="1:25" ht="15">
      <c r="A89" s="113"/>
      <c r="B89" s="114"/>
      <c r="C89" s="115"/>
      <c r="D89" s="123"/>
      <c r="E89" s="123"/>
      <c r="Y89" s="44" t="s">
        <v>90</v>
      </c>
    </row>
    <row r="90" spans="1:25" s="12" customFormat="1" ht="15">
      <c r="A90" s="118" t="s">
        <v>133</v>
      </c>
      <c r="B90" s="120"/>
      <c r="C90" s="83"/>
      <c r="F90" s="77"/>
      <c r="G90" s="13"/>
      <c r="H90" s="13"/>
      <c r="I90" s="13"/>
      <c r="J90" s="13"/>
      <c r="K90" s="13"/>
      <c r="P90" s="98"/>
      <c r="Y90" s="44" t="s">
        <v>66</v>
      </c>
    </row>
    <row r="91" spans="1:25" ht="15">
      <c r="A91" s="12"/>
      <c r="B91" s="12"/>
      <c r="C91" s="12"/>
      <c r="D91" s="188"/>
      <c r="E91" s="188"/>
      <c r="F91" s="22"/>
      <c r="G91" s="11"/>
      <c r="H91" s="11"/>
      <c r="I91" s="11"/>
      <c r="J91" s="11"/>
      <c r="K91" s="11"/>
      <c r="Y91" s="44" t="s">
        <v>142</v>
      </c>
    </row>
    <row r="92" spans="1:25" ht="15.75">
      <c r="A92" s="178" t="s">
        <v>87</v>
      </c>
      <c r="B92" s="178"/>
      <c r="C92" s="178"/>
      <c r="D92" s="178"/>
      <c r="E92" s="178"/>
      <c r="Y92" s="44" t="s">
        <v>68</v>
      </c>
    </row>
    <row r="93" spans="1:25" ht="15.75">
      <c r="A93" s="71" t="s">
        <v>88</v>
      </c>
      <c r="B93" s="164" t="s">
        <v>73</v>
      </c>
      <c r="C93" s="164"/>
      <c r="D93" s="164"/>
      <c r="E93" s="165"/>
      <c r="Y93" s="44" t="s">
        <v>86</v>
      </c>
    </row>
    <row r="94" spans="1:5" ht="73.5" customHeight="1">
      <c r="A94" s="74"/>
      <c r="B94" s="166"/>
      <c r="C94" s="166"/>
      <c r="D94" s="166"/>
      <c r="E94" s="166"/>
    </row>
    <row r="98" spans="1:3" ht="13.5" customHeight="1">
      <c r="A98" s="33" t="s">
        <v>97</v>
      </c>
      <c r="B98" s="33" t="s">
        <v>99</v>
      </c>
      <c r="C98" s="33" t="s">
        <v>98</v>
      </c>
    </row>
    <row r="99" spans="1:3" ht="13.5" customHeight="1">
      <c r="A99" s="33" t="s">
        <v>96</v>
      </c>
      <c r="B99" s="16"/>
      <c r="C99" s="16"/>
    </row>
    <row r="100" spans="1:3" ht="7.5" customHeight="1">
      <c r="A100" s="13"/>
      <c r="B100" s="12"/>
      <c r="C100" s="12"/>
    </row>
    <row r="101" spans="1:3" ht="13.5" customHeight="1">
      <c r="A101" s="12"/>
      <c r="B101" s="12"/>
      <c r="C101" s="12"/>
    </row>
    <row r="102" spans="1:3" ht="13.5" customHeight="1">
      <c r="A102" s="33" t="s">
        <v>100</v>
      </c>
      <c r="B102" s="33" t="s">
        <v>99</v>
      </c>
      <c r="C102" s="33" t="s">
        <v>98</v>
      </c>
    </row>
    <row r="103" spans="1:3" ht="13.5" customHeight="1">
      <c r="A103" s="16"/>
      <c r="B103" s="16"/>
      <c r="C103" s="16"/>
    </row>
    <row r="104" spans="1:3" ht="13.5" customHeight="1">
      <c r="A104" s="16"/>
      <c r="B104" s="16"/>
      <c r="C104" s="16"/>
    </row>
    <row r="105" spans="1:3" ht="13.5" customHeight="1">
      <c r="A105" s="16"/>
      <c r="B105" s="16"/>
      <c r="C105" s="16"/>
    </row>
    <row r="106" spans="1:3" ht="13.5" customHeight="1">
      <c r="A106" s="16"/>
      <c r="B106" s="16"/>
      <c r="C106" s="16"/>
    </row>
    <row r="107" spans="1:3" ht="13.5" customHeight="1">
      <c r="A107" s="16"/>
      <c r="B107" s="16"/>
      <c r="C107" s="16"/>
    </row>
    <row r="108" spans="1:3" ht="13.5" customHeight="1">
      <c r="A108" s="16"/>
      <c r="B108" s="16"/>
      <c r="C108" s="16"/>
    </row>
    <row r="109" spans="1:3" ht="13.5" customHeight="1">
      <c r="A109" s="16"/>
      <c r="B109" s="16"/>
      <c r="C109" s="16"/>
    </row>
    <row r="117" spans="1:16" s="44" customFormat="1" ht="15" hidden="1">
      <c r="A117" s="46"/>
      <c r="B117" s="47"/>
      <c r="C117" s="48"/>
      <c r="D117" s="48"/>
      <c r="E117" s="48"/>
      <c r="L117" s="45"/>
      <c r="P117" s="97"/>
    </row>
    <row r="118" spans="1:16" s="44" customFormat="1" ht="15" hidden="1">
      <c r="A118" s="49"/>
      <c r="B118" s="50"/>
      <c r="C118" s="48"/>
      <c r="D118" s="48"/>
      <c r="E118" s="48"/>
      <c r="H118" s="45"/>
      <c r="I118" s="45"/>
      <c r="J118" s="45"/>
      <c r="K118" s="45"/>
      <c r="L118" s="45"/>
      <c r="P118" s="97"/>
    </row>
    <row r="119" spans="1:16" s="44" customFormat="1" ht="15" hidden="1">
      <c r="A119" s="48"/>
      <c r="B119" s="48"/>
      <c r="C119" s="48"/>
      <c r="D119" s="48"/>
      <c r="E119" s="48"/>
      <c r="H119" s="45"/>
      <c r="I119" s="45"/>
      <c r="J119" s="45"/>
      <c r="K119" s="45"/>
      <c r="L119" s="45"/>
      <c r="P119" s="97"/>
    </row>
    <row r="120" spans="1:16" s="44" customFormat="1" ht="18.75" hidden="1">
      <c r="A120" s="163"/>
      <c r="B120" s="163"/>
      <c r="C120" s="163"/>
      <c r="D120" s="163"/>
      <c r="E120" s="163"/>
      <c r="H120" s="45"/>
      <c r="I120" s="45"/>
      <c r="J120" s="45"/>
      <c r="K120" s="45"/>
      <c r="L120" s="45"/>
      <c r="P120" s="97"/>
    </row>
    <row r="121" spans="1:16" s="44" customFormat="1" ht="15.75" hidden="1">
      <c r="A121" s="174"/>
      <c r="B121" s="175"/>
      <c r="C121" s="175"/>
      <c r="D121" s="175"/>
      <c r="E121" s="175"/>
      <c r="H121" s="45"/>
      <c r="I121" s="45"/>
      <c r="J121" s="45"/>
      <c r="K121" s="45"/>
      <c r="L121" s="45"/>
      <c r="P121" s="97"/>
    </row>
    <row r="122" spans="1:16" s="44" customFormat="1" ht="15.75" hidden="1">
      <c r="A122" s="174"/>
      <c r="B122" s="175"/>
      <c r="C122" s="175"/>
      <c r="D122" s="176"/>
      <c r="E122" s="176"/>
      <c r="H122" s="45"/>
      <c r="I122" s="45"/>
      <c r="J122" s="45"/>
      <c r="K122" s="45"/>
      <c r="L122" s="45"/>
      <c r="P122" s="97"/>
    </row>
    <row r="123" spans="1:16" s="44" customFormat="1" ht="15" hidden="1">
      <c r="A123" s="157"/>
      <c r="B123" s="158"/>
      <c r="C123" s="158"/>
      <c r="D123" s="158"/>
      <c r="E123" s="158"/>
      <c r="H123" s="45"/>
      <c r="I123" s="45"/>
      <c r="J123" s="45"/>
      <c r="K123" s="45"/>
      <c r="L123" s="45"/>
      <c r="P123" s="97"/>
    </row>
    <row r="124" spans="1:16" s="44" customFormat="1" ht="15" hidden="1">
      <c r="A124" s="157"/>
      <c r="B124" s="158"/>
      <c r="C124" s="158"/>
      <c r="D124" s="158"/>
      <c r="E124" s="158"/>
      <c r="P124" s="97"/>
    </row>
    <row r="125" spans="1:16" s="44" customFormat="1" ht="15" hidden="1">
      <c r="A125" s="6"/>
      <c r="B125" s="6"/>
      <c r="C125" s="6"/>
      <c r="D125" s="6"/>
      <c r="E125" s="6"/>
      <c r="P125" s="97"/>
    </row>
    <row r="126" spans="1:16" s="44" customFormat="1" ht="15" hidden="1">
      <c r="A126" s="6"/>
      <c r="B126" s="6"/>
      <c r="C126" s="6"/>
      <c r="D126" s="6"/>
      <c r="E126" s="6"/>
      <c r="P126" s="97"/>
    </row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</sheetData>
  <sheetProtection formatColumns="0"/>
  <mergeCells count="60">
    <mergeCell ref="D86:E86"/>
    <mergeCell ref="D87:E87"/>
    <mergeCell ref="D88:E88"/>
    <mergeCell ref="N39:N42"/>
    <mergeCell ref="D91:E91"/>
    <mergeCell ref="A58:E58"/>
    <mergeCell ref="C62:D62"/>
    <mergeCell ref="A64:E64"/>
    <mergeCell ref="A70:E70"/>
    <mergeCell ref="I27:N27"/>
    <mergeCell ref="J28:J33"/>
    <mergeCell ref="K28:K33"/>
    <mergeCell ref="M28:M42"/>
    <mergeCell ref="N28:N33"/>
    <mergeCell ref="J34:J38"/>
    <mergeCell ref="A121:A122"/>
    <mergeCell ref="B121:E121"/>
    <mergeCell ref="B122:C122"/>
    <mergeCell ref="D122:E122"/>
    <mergeCell ref="A47:A48"/>
    <mergeCell ref="A92:E92"/>
    <mergeCell ref="A75:E75"/>
    <mergeCell ref="D84:E84"/>
    <mergeCell ref="D82:E82"/>
    <mergeCell ref="B81:E81"/>
    <mergeCell ref="A80:E80"/>
    <mergeCell ref="D85:E85"/>
    <mergeCell ref="A28:B28"/>
    <mergeCell ref="B47:B48"/>
    <mergeCell ref="K34:K38"/>
    <mergeCell ref="N34:N38"/>
    <mergeCell ref="J39:J42"/>
    <mergeCell ref="K39:K42"/>
    <mergeCell ref="D83:E83"/>
    <mergeCell ref="A123:A124"/>
    <mergeCell ref="B123:C124"/>
    <mergeCell ref="D123:E124"/>
    <mergeCell ref="D37:D40"/>
    <mergeCell ref="C37:C40"/>
    <mergeCell ref="B37:B40"/>
    <mergeCell ref="A65:E65"/>
    <mergeCell ref="A120:E120"/>
    <mergeCell ref="B93:E93"/>
    <mergeCell ref="B94:E94"/>
    <mergeCell ref="B8:C8"/>
    <mergeCell ref="B9:C9"/>
    <mergeCell ref="B10:C10"/>
    <mergeCell ref="B12:C12"/>
    <mergeCell ref="A4:C4"/>
    <mergeCell ref="A14:C14"/>
    <mergeCell ref="A1:A3"/>
    <mergeCell ref="A81:A83"/>
    <mergeCell ref="B82:C82"/>
    <mergeCell ref="B6:C6"/>
    <mergeCell ref="B35:D35"/>
    <mergeCell ref="A51:E56"/>
    <mergeCell ref="A71:E71"/>
    <mergeCell ref="A74:E74"/>
    <mergeCell ref="A27:E27"/>
    <mergeCell ref="B7:C7"/>
  </mergeCells>
  <conditionalFormatting sqref="C43">
    <cfRule type="containsText" priority="40" dxfId="24" operator="containsText" text="Alto">
      <formula>NOT(ISERROR(SEARCH("Alto",C43)))</formula>
    </cfRule>
    <cfRule type="containsText" priority="42" dxfId="1" operator="containsText" text="Medio">
      <formula>NOT(ISERROR(SEARCH("Medio",C43)))</formula>
    </cfRule>
    <cfRule type="containsText" priority="44" dxfId="25" operator="containsText" text="Bajo">
      <formula>NOT(ISERROR(SEARCH("Bajo",C43)))</formula>
    </cfRule>
  </conditionalFormatting>
  <conditionalFormatting sqref="C44">
    <cfRule type="containsText" priority="39" dxfId="24" operator="containsText" text="3">
      <formula>NOT(ISERROR(SEARCH("3",C44)))</formula>
    </cfRule>
    <cfRule type="containsText" priority="41" dxfId="1" operator="containsText" text="2">
      <formula>NOT(ISERROR(SEARCH("2",C44)))</formula>
    </cfRule>
    <cfRule type="containsText" priority="43" dxfId="25" operator="containsText" text="1">
      <formula>NOT(ISERROR(SEARCH("1",C44)))</formula>
    </cfRule>
  </conditionalFormatting>
  <conditionalFormatting sqref="D43">
    <cfRule type="containsText" priority="31" dxfId="24" operator="containsText" text="Inadecuado o inexistente">
      <formula>NOT(ISERROR(SEARCH("Inadecuado o inexistente",D43)))</formula>
    </cfRule>
    <cfRule type="containsText" priority="33" dxfId="1" operator="containsText" text="Parcialmente adecuado">
      <formula>NOT(ISERROR(SEARCH("Parcialmente adecuado",D43)))</formula>
    </cfRule>
    <cfRule type="containsText" priority="35" dxfId="25" operator="containsText" text="Adecuado">
      <formula>NOT(ISERROR(SEARCH("Adecuado",D43)))</formula>
    </cfRule>
    <cfRule type="containsText" priority="36" dxfId="24" operator="containsText" text="Alto">
      <formula>NOT(ISERROR(SEARCH("Alto",D43)))</formula>
    </cfRule>
    <cfRule type="containsText" priority="37" dxfId="1" operator="containsText" text="Medio">
      <formula>NOT(ISERROR(SEARCH("Medio",D43)))</formula>
    </cfRule>
    <cfRule type="containsText" priority="38" dxfId="25" operator="containsText" text="Bajo">
      <formula>NOT(ISERROR(SEARCH("Bajo",D43)))</formula>
    </cfRule>
  </conditionalFormatting>
  <conditionalFormatting sqref="D44">
    <cfRule type="containsText" priority="30" dxfId="24" operator="containsText" text="3">
      <formula>NOT(ISERROR(SEARCH("3",D44)))</formula>
    </cfRule>
    <cfRule type="containsText" priority="32" dxfId="1" operator="containsText" text="2">
      <formula>NOT(ISERROR(SEARCH("2",D44)))</formula>
    </cfRule>
    <cfRule type="containsText" priority="34" dxfId="25" operator="containsText" text="1">
      <formula>NOT(ISERROR(SEARCH("1",D44)))</formula>
    </cfRule>
  </conditionalFormatting>
  <conditionalFormatting sqref="B43">
    <cfRule type="containsText" priority="18" dxfId="26" operator="containsText" text="No hubo auditoría">
      <formula>NOT(ISERROR(SEARCH("No hubo auditoría",B43)))</formula>
    </cfRule>
    <cfRule type="containsText" priority="19" dxfId="27" operator="containsText" text="Limitación en el alcance - Abstención de concepto">
      <formula>NOT(ISERROR(SEARCH("Limitación en el alcance - Abstención de concepto",B43)))</formula>
    </cfRule>
    <cfRule type="containsText" priority="21" dxfId="27" operator="containsText" text="Incumplimiento Material adversa">
      <formula>NOT(ISERROR(SEARCH("Incumplimiento Material adversa",B43)))</formula>
    </cfRule>
    <cfRule type="containsText" priority="23" dxfId="24" operator="containsText" text="Limitación en el alcance con reserva">
      <formula>NOT(ISERROR(SEARCH("Limitación en el alcance con reserva",B43)))</formula>
    </cfRule>
    <cfRule type="containsText" priority="25" dxfId="24" operator="containsText" text="Incumplimiento Material adversa">
      <formula>NOT(ISERROR(SEARCH("Incumplimiento Material adversa",B43)))</formula>
    </cfRule>
    <cfRule type="containsText" priority="28" dxfId="1" operator="containsText" text="Incumplimiento Material con reserva">
      <formula>NOT(ISERROR(SEARCH("Incumplimiento Material con reserva",B43)))</formula>
    </cfRule>
    <cfRule type="containsText" priority="29" dxfId="25" operator="containsText" text="Sin reservas">
      <formula>NOT(ISERROR(SEARCH("Sin reservas",B43)))</formula>
    </cfRule>
  </conditionalFormatting>
  <conditionalFormatting sqref="B44">
    <cfRule type="containsText" priority="17" dxfId="26" operator="containsText" text="0">
      <formula>NOT(ISERROR(SEARCH("0",B44)))</formula>
    </cfRule>
    <cfRule type="containsText" priority="20" dxfId="27" operator="containsText" text="4">
      <formula>NOT(ISERROR(SEARCH("4",B44)))</formula>
    </cfRule>
    <cfRule type="containsText" priority="22" dxfId="24" operator="containsText" text="3">
      <formula>NOT(ISERROR(SEARCH("3",B44)))</formula>
    </cfRule>
    <cfRule type="containsText" priority="24" dxfId="24" operator="containsText" text="4">
      <formula>NOT(ISERROR(SEARCH("4",B44)))</formula>
    </cfRule>
    <cfRule type="containsText" priority="26" dxfId="25" operator="containsText" text="1">
      <formula>NOT(ISERROR(SEARCH("1",B44)))</formula>
    </cfRule>
    <cfRule type="containsText" priority="27" dxfId="1" operator="containsText" text="2">
      <formula>NOT(ISERROR(SEARCH("2",B44)))</formula>
    </cfRule>
  </conditionalFormatting>
  <conditionalFormatting sqref="A43">
    <cfRule type="containsText" priority="1" dxfId="26" operator="containsText" text="Sin hallazgos">
      <formula>NOT(ISERROR(SEARCH("Sin hallazgos",A43)))</formula>
    </cfRule>
    <cfRule type="containsText" priority="4" dxfId="1" operator="containsText" text="Disciplinarios">
      <formula>NOT(ISERROR(SEARCH("Disciplinarios",A43)))</formula>
    </cfRule>
    <cfRule type="containsText" priority="6" dxfId="24" operator="containsText" text="Penales">
      <formula>NOT(ISERROR(SEARCH("Penales",A43)))</formula>
    </cfRule>
    <cfRule type="containsText" priority="8" dxfId="27" operator="containsText" text="Fiscales">
      <formula>NOT(ISERROR(SEARCH("Fiscales",A43)))</formula>
    </cfRule>
    <cfRule type="containsText" priority="10" dxfId="28" operator="containsText" text="Penales">
      <formula>NOT(ISERROR(SEARCH("Penales",A43)))</formula>
    </cfRule>
    <cfRule type="containsText" priority="12" dxfId="24" operator="containsText" text="Fiscales">
      <formula>NOT(ISERROR(SEARCH("Fiscales",A43)))</formula>
    </cfRule>
    <cfRule type="containsText" priority="14" dxfId="25" operator="containsText" text="Administrativos">
      <formula>NOT(ISERROR(SEARCH("Administrativos",A43)))</formula>
    </cfRule>
    <cfRule type="containsText" priority="16" dxfId="26" operator="containsText" text="No se auditó la materia">
      <formula>NOT(ISERROR(SEARCH("No se auditó la materia",A43)))</formula>
    </cfRule>
  </conditionalFormatting>
  <conditionalFormatting sqref="A44">
    <cfRule type="containsText" priority="2" dxfId="26" operator="containsText" text="0">
      <formula>NOT(ISERROR(SEARCH("0",A44)))</formula>
    </cfRule>
    <cfRule type="containsText" priority="3" dxfId="1" operator="containsText" text="1">
      <formula>NOT(ISERROR(SEARCH("1",A44)))</formula>
    </cfRule>
    <cfRule type="containsText" priority="5" dxfId="24" operator="containsText" text="2">
      <formula>NOT(ISERROR(SEARCH("2",A44)))</formula>
    </cfRule>
    <cfRule type="containsText" priority="7" dxfId="27" operator="containsText" text="3">
      <formula>NOT(ISERROR(SEARCH("3",A44)))</formula>
    </cfRule>
    <cfRule type="containsText" priority="9" dxfId="28" operator="containsText" text="2">
      <formula>NOT(ISERROR(SEARCH("2",A44)))</formula>
    </cfRule>
    <cfRule type="containsText" priority="11" dxfId="24" operator="containsText" text="3">
      <formula>NOT(ISERROR(SEARCH("3",A44)))</formula>
    </cfRule>
    <cfRule type="containsText" priority="13" dxfId="25" operator="containsText" text="0">
      <formula>NOT(ISERROR(SEARCH("0",A44)))</formula>
    </cfRule>
    <cfRule type="containsText" priority="15" dxfId="26" operator="containsText" text="0">
      <formula>NOT(ISERROR(SEARCH("0",A44)))</formula>
    </cfRule>
  </conditionalFormatting>
  <dataValidations count="10">
    <dataValidation type="whole" operator="greaterThan" allowBlank="1" showInputMessage="1" showErrorMessage="1" sqref="B32">
      <formula1>0</formula1>
    </dataValidation>
    <dataValidation type="list" allowBlank="1" showInputMessage="1" showErrorMessage="1" sqref="A31">
      <formula1>$F$5:$F$10</formula1>
    </dataValidation>
    <dataValidation type="list" allowBlank="1" showInputMessage="1" showErrorMessage="1" sqref="A123 A125">
      <formula1>$G$30:$G$40</formula1>
    </dataValidation>
    <dataValidation type="list" allowBlank="1" showInputMessage="1" showErrorMessage="1" sqref="B12:C12">
      <formula1>$E$5:$E$7</formula1>
    </dataValidation>
    <dataValidation type="list" showInputMessage="1" showErrorMessage="1" sqref="A68">
      <formula1>$Y$49:$Y$50</formula1>
    </dataValidation>
    <dataValidation type="list" allowBlank="1" showInputMessage="1" showErrorMessage="1" sqref="B43">
      <formula1>$Y$23:$Y$28</formula1>
    </dataValidation>
    <dataValidation type="list" allowBlank="1" showInputMessage="1" showErrorMessage="1" sqref="D43">
      <formula1>$Y$31:$Y$33</formula1>
    </dataValidation>
    <dataValidation type="list" allowBlank="1" showInputMessage="1" showErrorMessage="1" sqref="A84:A88">
      <formula1>$Y$75:$Y$85</formula1>
    </dataValidation>
    <dataValidation type="list" allowBlank="1" showInputMessage="1" showErrorMessage="1" sqref="A94">
      <formula1>$Y$89:$Y$93</formula1>
    </dataValidation>
    <dataValidation type="list" allowBlank="1" showInputMessage="1" showErrorMessage="1" sqref="A43">
      <formula1>$Y$39:$Y$44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4"/>
  <headerFooter>
    <oddFooter>&amp;C&amp;"Arial,Normal"&amp;10Control Fiscal al Servicio de Todos y del Medio Ambiente&amp;R&amp;"Arial,Normal"&amp;9FI-PT-25-AC/V3/17-10-23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PageLayoutView="0" workbookViewId="0" topLeftCell="A1">
      <selection activeCell="A4" sqref="A3:A4"/>
    </sheetView>
  </sheetViews>
  <sheetFormatPr defaultColWidth="11.421875" defaultRowHeight="15"/>
  <cols>
    <col min="1" max="1" width="29.00390625" style="0" customWidth="1"/>
    <col min="2" max="2" width="9.57421875" style="0" customWidth="1"/>
    <col min="3" max="3" width="38.140625" style="0" customWidth="1"/>
    <col min="4" max="4" width="23.421875" style="0" customWidth="1"/>
  </cols>
  <sheetData>
    <row r="2" spans="1:4" ht="15.75">
      <c r="A2" s="125" t="s">
        <v>135</v>
      </c>
      <c r="B2" s="125" t="s">
        <v>137</v>
      </c>
      <c r="C2" s="125" t="s">
        <v>134</v>
      </c>
      <c r="D2" s="125" t="s">
        <v>136</v>
      </c>
    </row>
    <row r="3" spans="1:4" ht="26.25" customHeight="1">
      <c r="A3" s="126" t="s">
        <v>140</v>
      </c>
      <c r="B3" s="127">
        <v>1</v>
      </c>
      <c r="C3" s="126" t="s">
        <v>139</v>
      </c>
      <c r="D3" s="128"/>
    </row>
    <row r="4" spans="1:4" ht="31.5" customHeight="1">
      <c r="A4" s="126" t="s">
        <v>140</v>
      </c>
      <c r="B4" s="127">
        <v>2</v>
      </c>
      <c r="C4" s="126" t="s">
        <v>139</v>
      </c>
      <c r="D4" s="128"/>
    </row>
    <row r="5" spans="1:4" ht="15.75">
      <c r="A5" s="121"/>
      <c r="B5" s="121"/>
      <c r="C5" s="121"/>
      <c r="D5" s="122"/>
    </row>
    <row r="6" spans="1:4" ht="15.75">
      <c r="A6" s="121"/>
      <c r="B6" s="121"/>
      <c r="C6" s="121"/>
      <c r="D6" s="122"/>
    </row>
    <row r="7" spans="1:4" ht="15.75">
      <c r="A7" s="121"/>
      <c r="B7" s="121"/>
      <c r="C7" s="121"/>
      <c r="D7" s="122"/>
    </row>
    <row r="8" spans="1:4" ht="15.75">
      <c r="A8" s="121"/>
      <c r="B8" s="121"/>
      <c r="C8" s="121"/>
      <c r="D8" s="122"/>
    </row>
    <row r="9" spans="1:4" ht="15.75">
      <c r="A9" s="121"/>
      <c r="B9" s="121"/>
      <c r="C9" s="121"/>
      <c r="D9" s="122"/>
    </row>
    <row r="10" spans="1:4" ht="15.75">
      <c r="A10" s="121"/>
      <c r="B10" s="121"/>
      <c r="C10" s="121"/>
      <c r="D10" s="122"/>
    </row>
    <row r="11" spans="1:4" ht="15.75">
      <c r="A11" s="121"/>
      <c r="B11" s="121"/>
      <c r="C11" s="121"/>
      <c r="D11" s="122"/>
    </row>
    <row r="12" spans="1:4" ht="15.75">
      <c r="A12" s="121"/>
      <c r="B12" s="121"/>
      <c r="C12" s="121"/>
      <c r="D12" s="122"/>
    </row>
    <row r="13" spans="1:4" ht="15.75">
      <c r="A13" s="121"/>
      <c r="B13" s="121"/>
      <c r="C13" s="121"/>
      <c r="D13" s="122"/>
    </row>
    <row r="14" spans="1:4" ht="15.75">
      <c r="A14" s="121"/>
      <c r="B14" s="121"/>
      <c r="C14" s="121"/>
      <c r="D14" s="122"/>
    </row>
    <row r="15" spans="1:4" ht="15.75">
      <c r="A15" s="121"/>
      <c r="B15" s="121"/>
      <c r="C15" s="121"/>
      <c r="D15" s="122"/>
    </row>
    <row r="16" spans="1:4" ht="15.75">
      <c r="A16" s="121"/>
      <c r="B16" s="121"/>
      <c r="C16" s="121"/>
      <c r="D16" s="122"/>
    </row>
    <row r="17" spans="1:4" ht="15.75">
      <c r="A17" s="194" t="s">
        <v>138</v>
      </c>
      <c r="B17" s="194"/>
      <c r="C17" s="195"/>
      <c r="D17" s="124">
        <f>SUM(D3:D16)</f>
        <v>0</v>
      </c>
    </row>
  </sheetData>
  <sheetProtection/>
  <mergeCells count="1">
    <mergeCell ref="A17:C1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B1">
      <selection activeCell="G2" sqref="G2"/>
    </sheetView>
  </sheetViews>
  <sheetFormatPr defaultColWidth="11.421875" defaultRowHeight="15"/>
  <cols>
    <col min="8" max="8" width="47.00390625" style="0" bestFit="1" customWidth="1"/>
    <col min="9" max="9" width="46.421875" style="0" bestFit="1" customWidth="1"/>
    <col min="10" max="10" width="38.7109375" style="0" bestFit="1" customWidth="1"/>
    <col min="11" max="11" width="39.57421875" style="0" bestFit="1" customWidth="1"/>
  </cols>
  <sheetData>
    <row r="1" spans="1:12" ht="15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2" t="s">
        <v>41</v>
      </c>
      <c r="H1" s="1" t="s">
        <v>51</v>
      </c>
      <c r="I1" s="1" t="s">
        <v>52</v>
      </c>
      <c r="J1" s="1" t="s">
        <v>53</v>
      </c>
      <c r="K1" s="1" t="s">
        <v>54</v>
      </c>
      <c r="L1" s="1" t="s">
        <v>59</v>
      </c>
    </row>
    <row r="2" spans="1:12" ht="45">
      <c r="A2" t="s">
        <v>42</v>
      </c>
      <c r="B2" t="s">
        <v>37</v>
      </c>
      <c r="C2" t="s">
        <v>43</v>
      </c>
      <c r="D2" t="s">
        <v>44</v>
      </c>
      <c r="E2" t="s">
        <v>45</v>
      </c>
      <c r="F2" s="3" t="s">
        <v>5</v>
      </c>
      <c r="H2" t="s">
        <v>56</v>
      </c>
      <c r="I2" t="s">
        <v>43</v>
      </c>
      <c r="J2" t="s">
        <v>44</v>
      </c>
      <c r="K2" t="s">
        <v>55</v>
      </c>
      <c r="L2" s="5" t="s">
        <v>19</v>
      </c>
    </row>
    <row r="3" spans="1:12" ht="30">
      <c r="A3" t="s">
        <v>46</v>
      </c>
      <c r="B3" t="s">
        <v>47</v>
      </c>
      <c r="C3" t="s">
        <v>38</v>
      </c>
      <c r="D3" t="s">
        <v>48</v>
      </c>
      <c r="E3" t="s">
        <v>49</v>
      </c>
      <c r="F3" s="3" t="s">
        <v>25</v>
      </c>
      <c r="H3" t="s">
        <v>57</v>
      </c>
      <c r="I3" t="s">
        <v>38</v>
      </c>
      <c r="J3" t="s">
        <v>48</v>
      </c>
      <c r="K3" t="s">
        <v>49</v>
      </c>
      <c r="L3" s="5" t="s">
        <v>20</v>
      </c>
    </row>
    <row r="4" spans="1:12" ht="15">
      <c r="A4" t="s">
        <v>36</v>
      </c>
      <c r="B4" t="s">
        <v>50</v>
      </c>
      <c r="C4" t="s">
        <v>38</v>
      </c>
      <c r="D4" t="s">
        <v>39</v>
      </c>
      <c r="E4" t="s">
        <v>40</v>
      </c>
      <c r="F4" s="4" t="s">
        <v>7</v>
      </c>
      <c r="H4" t="s">
        <v>58</v>
      </c>
      <c r="J4" t="s">
        <v>39</v>
      </c>
      <c r="K4" t="s">
        <v>40</v>
      </c>
      <c r="L4" s="5" t="s">
        <v>21</v>
      </c>
    </row>
    <row r="5" spans="6:12" ht="15">
      <c r="F5" s="4" t="s">
        <v>29</v>
      </c>
      <c r="L5" s="5" t="s">
        <v>22</v>
      </c>
    </row>
    <row r="6" ht="15">
      <c r="F6" s="4" t="s">
        <v>30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9 Determinación Materialidad e incidencia en el  concepto AC FINAL</dc:title>
  <dc:subject/>
  <dc:creator>Luz Adriana Leon Rodríguez (CGR)</dc:creator>
  <cp:keywords/>
  <dc:description/>
  <cp:lastModifiedBy>TESORERIA</cp:lastModifiedBy>
  <cp:lastPrinted>2023-01-24T16:41:28Z</cp:lastPrinted>
  <dcterms:created xsi:type="dcterms:W3CDTF">2016-02-11T19:00:08Z</dcterms:created>
  <dcterms:modified xsi:type="dcterms:W3CDTF">2023-11-08T14:34:42Z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0x0101005C11BC1C208B0A499E83F091C46062E2</vt:lpwstr>
  </property>
  <property fmtid="{D5CDD505-2E9C-101B-9397-08002B2CF9AE}" pid="3" name="WorkflowChangePath">
    <vt:lpwstr>5d2d063a-131d-4ee6-a7d9-152b878cc394,2;5d2d063a-131d-4ee6-a7d9-152b878cc394,2;</vt:lpwstr>
  </property>
  <property fmtid="{D5CDD505-2E9C-101B-9397-08002B2CF9AE}" pid="4" name="Descargar">
    <vt:lpwstr>http://clic-online.contraloria.gov.co/Gua Auditora Cumplimiento/Anexos/Formato 9 Determinación Materialidad e incidencia en el  concepto AC FINAL.xlsx, Descargar</vt:lpwstr>
  </property>
  <property fmtid="{D5CDD505-2E9C-101B-9397-08002B2CF9AE}" pid="5" name="Description0">
    <vt:lpwstr/>
  </property>
</Properties>
</file>